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13_ncr:1_{5457E67A-D317-4489-8B88-58090BA4EEE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externalReferences>
    <externalReference r:id="rId2"/>
  </externalReferences>
  <definedNames>
    <definedName name="_xlnm.Print_Area" localSheetId="0">Лист1!$A$1:$F$30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C14" i="1"/>
  <c r="F15" i="1"/>
  <c r="B10" i="1"/>
  <c r="C10" i="1"/>
  <c r="D10" i="1"/>
  <c r="E10" i="1"/>
  <c r="F10" i="1"/>
  <c r="D20" i="1" l="1"/>
  <c r="E20" i="1"/>
  <c r="F20" i="1"/>
  <c r="C20" i="1"/>
  <c r="D15" i="1"/>
  <c r="E15" i="1"/>
  <c r="C15" i="1"/>
  <c r="B15" i="1" l="1"/>
  <c r="B20" i="1"/>
  <c r="C19" i="1"/>
  <c r="D19" i="1"/>
  <c r="E19" i="1"/>
  <c r="F19" i="1"/>
  <c r="D14" i="1"/>
  <c r="F14" i="1"/>
  <c r="B9" i="1"/>
  <c r="B19" i="1" l="1"/>
  <c r="B14" i="1"/>
  <c r="C23" i="1" l="1"/>
  <c r="D23" i="1"/>
  <c r="E23" i="1"/>
  <c r="F23" i="1"/>
  <c r="B18" i="1" l="1"/>
  <c r="B13" i="1"/>
  <c r="B8" i="1"/>
  <c r="C24" i="1" l="1"/>
  <c r="B23" i="1"/>
  <c r="C25" i="1"/>
  <c r="F25" i="1" l="1"/>
  <c r="F24" i="1"/>
  <c r="B25" i="1"/>
  <c r="E24" i="1"/>
  <c r="E25" i="1"/>
  <c r="D24" i="1"/>
  <c r="D25" i="1"/>
  <c r="B24" i="1"/>
</calcChain>
</file>

<file path=xl/sharedStrings.xml><?xml version="1.0" encoding="utf-8"?>
<sst xmlns="http://schemas.openxmlformats.org/spreadsheetml/2006/main" count="30" uniqueCount="17">
  <si>
    <t>Заявленная мощность</t>
  </si>
  <si>
    <t>Максимальная мощность</t>
  </si>
  <si>
    <t>Резервируемая мощность</t>
  </si>
  <si>
    <t xml:space="preserve">Сведения о величине заявленной, максимальной и резервируемой мощности </t>
  </si>
  <si>
    <t xml:space="preserve">Наименование показателя </t>
  </si>
  <si>
    <t>Всего</t>
  </si>
  <si>
    <t>в том числе по уровню напряжения</t>
  </si>
  <si>
    <t>ВН</t>
  </si>
  <si>
    <t>СН1</t>
  </si>
  <si>
    <t>СН2</t>
  </si>
  <si>
    <t>НН</t>
  </si>
  <si>
    <t>всего</t>
  </si>
  <si>
    <t>за 3 квартал 2023 года</t>
  </si>
  <si>
    <t>июль</t>
  </si>
  <si>
    <t xml:space="preserve">август </t>
  </si>
  <si>
    <t>сентябрь</t>
  </si>
  <si>
    <t>итого за 3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</si>
</sst>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#,##0.0000_ ;\-#,##0.0000\ "/>
    <numFmt numFmtId="166" formatCode="#,##0.000"/>
    <numFmt numFmtId="167" formatCode="#,##0.0000"/>
    <numFmt numFmtId="168" formatCode="&quot;$&quot;#,##0_);[Red]\(&quot;$&quot;#,##0\)"/>
    <numFmt numFmtId="169" formatCode="_-* #,##0.00[$€-1]_-;\-* #,##0.00[$€-1]_-;_-* &quot;-&quot;??[$€-1]_-"/>
    <numFmt numFmtId="170" formatCode="#,##0.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ahoma"/>
      <family val="2"/>
      <charset val="204"/>
    </font>
    <font>
      <sz val="8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9"/>
      <color indexed="12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sz val="9"/>
      <color indexed="11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0"/>
      <name val="Arial"/>
      <family val="2"/>
      <charset val="204"/>
    </font>
    <font>
      <sz val="12"/>
      <color theme="1" tint="4.9989318521683403E-2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164" fontId="3" fillId="0" borderId="0" applyFont="0" applyFill="0" applyBorder="0" applyAlignment="0" applyProtection="0"/>
    <xf numFmtId="49" fontId="4" fillId="0" borderId="0" applyBorder="0">
      <alignment vertical="top"/>
    </xf>
    <xf numFmtId="0" fontId="4" fillId="0" borderId="0">
      <alignment horizontal="left" vertical="center"/>
    </xf>
    <xf numFmtId="0" fontId="11" fillId="0" borderId="0"/>
    <xf numFmtId="169" fontId="11" fillId="0" borderId="0"/>
    <xf numFmtId="0" fontId="12" fillId="0" borderId="0"/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20" fillId="0" borderId="2" applyNumberFormat="0" applyAlignment="0">
      <protection locked="0"/>
    </xf>
    <xf numFmtId="168" fontId="13" fillId="0" borderId="0" applyFont="0" applyFill="0" applyBorder="0" applyAlignment="0" applyProtection="0"/>
    <xf numFmtId="170" fontId="4" fillId="3" borderId="0">
      <protection locked="0"/>
    </xf>
    <xf numFmtId="0" fontId="14" fillId="0" borderId="0" applyFill="0" applyBorder="0" applyProtection="0">
      <alignment vertical="center"/>
    </xf>
    <xf numFmtId="166" fontId="4" fillId="3" borderId="0">
      <protection locked="0"/>
    </xf>
    <xf numFmtId="167" fontId="4" fillId="3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0" fillId="4" borderId="2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23" fillId="5" borderId="3" applyNumberFormat="0">
      <alignment horizontal="center" vertical="center"/>
    </xf>
    <xf numFmtId="0" fontId="9" fillId="6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0" fontId="2" fillId="0" borderId="0"/>
    <xf numFmtId="0" fontId="2" fillId="0" borderId="0"/>
    <xf numFmtId="0" fontId="4" fillId="0" borderId="0">
      <alignment horizontal="left" vertical="center"/>
    </xf>
    <xf numFmtId="0" fontId="21" fillId="7" borderId="0" applyNumberFormat="0" applyBorder="0" applyAlignment="0">
      <alignment horizontal="left" vertical="center"/>
    </xf>
    <xf numFmtId="49" fontId="4" fillId="7" borderId="0" applyBorder="0">
      <alignment vertical="top"/>
    </xf>
    <xf numFmtId="0" fontId="25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164" fontId="5" fillId="0" borderId="0" xfId="1" applyFont="1" applyAlignment="1">
      <alignment wrapText="1"/>
    </xf>
    <xf numFmtId="164" fontId="5" fillId="0" borderId="0" xfId="1" applyFont="1"/>
    <xf numFmtId="164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5" fillId="0" borderId="0" xfId="1" applyFont="1" applyAlignment="1">
      <alignment horizontal="left" wrapText="1" indent="4"/>
    </xf>
    <xf numFmtId="0" fontId="5" fillId="0" borderId="0" xfId="0" applyFont="1" applyAlignment="1">
      <alignment horizontal="left" wrapText="1" indent="4"/>
    </xf>
    <xf numFmtId="165" fontId="5" fillId="0" borderId="1" xfId="1" applyNumberFormat="1" applyFont="1" applyBorder="1" applyAlignment="1">
      <alignment horizontal="right" wrapText="1" indent="4"/>
    </xf>
    <xf numFmtId="0" fontId="5" fillId="2" borderId="1" xfId="0" applyFont="1" applyFill="1" applyBorder="1" applyAlignment="1">
      <alignment wrapText="1"/>
    </xf>
    <xf numFmtId="165" fontId="5" fillId="2" borderId="1" xfId="1" applyNumberFormat="1" applyFont="1" applyFill="1" applyBorder="1" applyAlignment="1">
      <alignment wrapText="1"/>
    </xf>
    <xf numFmtId="165" fontId="5" fillId="2" borderId="1" xfId="1" applyNumberFormat="1" applyFont="1" applyFill="1" applyBorder="1" applyAlignment="1">
      <alignment horizontal="right" wrapText="1" indent="4"/>
    </xf>
    <xf numFmtId="0" fontId="6" fillId="2" borderId="1" xfId="0" applyFont="1" applyFill="1" applyBorder="1" applyAlignment="1">
      <alignment wrapText="1"/>
    </xf>
    <xf numFmtId="165" fontId="6" fillId="2" borderId="1" xfId="1" applyNumberFormat="1" applyFont="1" applyFill="1" applyBorder="1" applyAlignment="1">
      <alignment horizontal="left" wrapText="1" indent="4"/>
    </xf>
    <xf numFmtId="164" fontId="6" fillId="2" borderId="1" xfId="1" applyFont="1" applyFill="1" applyBorder="1" applyAlignment="1">
      <alignment horizontal="center" wrapText="1"/>
    </xf>
    <xf numFmtId="164" fontId="5" fillId="0" borderId="1" xfId="1" applyFont="1" applyBorder="1" applyAlignment="1">
      <alignment horizontal="left" wrapText="1" indent="4"/>
    </xf>
    <xf numFmtId="165" fontId="26" fillId="0" borderId="1" xfId="1" applyNumberFormat="1" applyFont="1" applyBorder="1" applyAlignment="1">
      <alignment horizontal="center" wrapText="1"/>
    </xf>
    <xf numFmtId="165" fontId="26" fillId="2" borderId="1" xfId="1" applyNumberFormat="1" applyFont="1" applyFill="1" applyBorder="1" applyAlignment="1">
      <alignment horizontal="center" wrapText="1"/>
    </xf>
    <xf numFmtId="166" fontId="27" fillId="0" borderId="1" xfId="2" applyNumberFormat="1" applyFont="1" applyFill="1" applyBorder="1" applyAlignment="1">
      <alignment horizontal="center" vertical="center"/>
    </xf>
    <xf numFmtId="167" fontId="26" fillId="0" borderId="1" xfId="2" applyNumberFormat="1" applyFont="1" applyFill="1" applyBorder="1" applyAlignment="1" applyProtection="1">
      <alignment horizontal="center" vertical="center"/>
      <protection locked="0"/>
    </xf>
    <xf numFmtId="167" fontId="26" fillId="0" borderId="5" xfId="2" applyNumberFormat="1" applyFont="1" applyFill="1" applyBorder="1" applyAlignment="1" applyProtection="1">
      <alignment horizontal="center" vertical="center"/>
      <protection locked="0"/>
    </xf>
    <xf numFmtId="167" fontId="27" fillId="0" borderId="1" xfId="2" applyNumberFormat="1" applyFont="1" applyFill="1" applyBorder="1" applyAlignment="1" applyProtection="1">
      <alignment horizontal="center" vertical="center"/>
      <protection locked="0"/>
    </xf>
    <xf numFmtId="167" fontId="26" fillId="0" borderId="1" xfId="2" applyNumberFormat="1" applyFont="1" applyFill="1" applyBorder="1" applyAlignment="1">
      <alignment horizontal="center" vertical="center"/>
    </xf>
    <xf numFmtId="167" fontId="26" fillId="0" borderId="5" xfId="2" applyNumberFormat="1" applyFont="1" applyFill="1" applyBorder="1" applyAlignment="1">
      <alignment horizontal="center" vertical="center"/>
    </xf>
    <xf numFmtId="165" fontId="26" fillId="0" borderId="1" xfId="1" applyNumberFormat="1" applyFont="1" applyFill="1" applyBorder="1" applyAlignment="1">
      <alignment horizontal="center" wrapText="1"/>
    </xf>
    <xf numFmtId="165" fontId="5" fillId="0" borderId="1" xfId="1" applyNumberFormat="1" applyFont="1" applyFill="1" applyBorder="1" applyAlignment="1">
      <alignment horizontal="left" wrapText="1" indent="4"/>
    </xf>
    <xf numFmtId="167" fontId="27" fillId="0" borderId="1" xfId="2" applyNumberFormat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left" wrapText="1" indent="4"/>
    </xf>
    <xf numFmtId="167" fontId="26" fillId="0" borderId="6" xfId="2" applyNumberFormat="1" applyFont="1" applyFill="1" applyBorder="1" applyAlignment="1" applyProtection="1">
      <alignment horizontal="center" vertical="center"/>
      <protection locked="0"/>
    </xf>
    <xf numFmtId="165" fontId="5" fillId="0" borderId="6" xfId="1" applyNumberFormat="1" applyFont="1" applyBorder="1" applyAlignment="1">
      <alignment horizontal="right" wrapText="1" indent="4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</cellXfs>
  <cellStyles count="48">
    <cellStyle name=" 1" xfId="4" xr:uid="{00000000-0005-0000-0000-000000000000}"/>
    <cellStyle name=" 1 2" xfId="5" xr:uid="{00000000-0005-0000-0000-000001000000}"/>
    <cellStyle name=" 1_Stage1" xfId="6" xr:uid="{00000000-0005-0000-0000-000002000000}"/>
    <cellStyle name="_Model_RAB Мой_PR.PROG.WARM.NOTCOMBI.2012.2.16_v1.4(04.04.11) " xfId="7" xr:uid="{00000000-0005-0000-0000-000003000000}"/>
    <cellStyle name="_Model_RAB Мой_Книга2_PR.PROG.WARM.NOTCOMBI.2012.2.16_v1.4(04.04.11) " xfId="8" xr:uid="{00000000-0005-0000-0000-000004000000}"/>
    <cellStyle name="_Model_RAB_MRSK_svod_PR.PROG.WARM.NOTCOMBI.2012.2.16_v1.4(04.04.11) " xfId="9" xr:uid="{00000000-0005-0000-0000-000005000000}"/>
    <cellStyle name="_Model_RAB_MRSK_svod_Книга2_PR.PROG.WARM.NOTCOMBI.2012.2.16_v1.4(04.04.11) " xfId="10" xr:uid="{00000000-0005-0000-0000-000006000000}"/>
    <cellStyle name="_МОДЕЛЬ_1 (2)_PR.PROG.WARM.NOTCOMBI.2012.2.16_v1.4(04.04.11) " xfId="11" xr:uid="{00000000-0005-0000-0000-000007000000}"/>
    <cellStyle name="_МОДЕЛЬ_1 (2)_Книга2_PR.PROG.WARM.NOTCOMBI.2012.2.16_v1.4(04.04.11) " xfId="12" xr:uid="{00000000-0005-0000-0000-000008000000}"/>
    <cellStyle name="_пр 5 тариф RAB_PR.PROG.WARM.NOTCOMBI.2012.2.16_v1.4(04.04.11) " xfId="13" xr:uid="{00000000-0005-0000-0000-000009000000}"/>
    <cellStyle name="_пр 5 тариф RAB_Книга2_PR.PROG.WARM.NOTCOMBI.2012.2.16_v1.4(04.04.11) " xfId="14" xr:uid="{00000000-0005-0000-0000-00000A000000}"/>
    <cellStyle name="_Расчет RAB_22072008_PR.PROG.WARM.NOTCOMBI.2012.2.16_v1.4(04.04.11) " xfId="15" xr:uid="{00000000-0005-0000-0000-00000B000000}"/>
    <cellStyle name="_Расчет RAB_22072008_Книга2_PR.PROG.WARM.NOTCOMBI.2012.2.16_v1.4(04.04.11) " xfId="16" xr:uid="{00000000-0005-0000-0000-00000C000000}"/>
    <cellStyle name="_Расчет RAB_Лен и МОЭСК_с 2010 года_14.04.2009_со сглаж_version 3.0_без ФСК_PR.PROG.WARM.NOTCOMBI.2012.2.16_v1.4(04.04.11) " xfId="17" xr:uid="{00000000-0005-0000-0000-00000D000000}"/>
    <cellStyle name="_Расчет RAB_Лен и МОЭСК_с 2010 года_14.04.2009_со сглаж_version 3.0_без ФСК_Книга2_PR.PROG.WARM.NOTCOMBI.2012.2.16_v1.4(04.04.11) " xfId="18" xr:uid="{00000000-0005-0000-0000-00000E000000}"/>
    <cellStyle name="Cells 2" xfId="19" xr:uid="{00000000-0005-0000-0000-00000F000000}"/>
    <cellStyle name="Currency [0]" xfId="20" xr:uid="{00000000-0005-0000-0000-000010000000}"/>
    <cellStyle name="currency1" xfId="21" xr:uid="{00000000-0005-0000-0000-000011000000}"/>
    <cellStyle name="Currency2" xfId="22" xr:uid="{00000000-0005-0000-0000-000012000000}"/>
    <cellStyle name="currency3" xfId="23" xr:uid="{00000000-0005-0000-0000-000013000000}"/>
    <cellStyle name="currency4" xfId="24" xr:uid="{00000000-0005-0000-0000-000014000000}"/>
    <cellStyle name="Followed Hyperlink" xfId="25" xr:uid="{00000000-0005-0000-0000-000015000000}"/>
    <cellStyle name="Header 3" xfId="26" xr:uid="{00000000-0005-0000-0000-000016000000}"/>
    <cellStyle name="Hyperlink" xfId="27" xr:uid="{00000000-0005-0000-0000-000017000000}"/>
    <cellStyle name="normal" xfId="28" xr:uid="{00000000-0005-0000-0000-000018000000}"/>
    <cellStyle name="Normal1" xfId="29" xr:uid="{00000000-0005-0000-0000-000019000000}"/>
    <cellStyle name="Normal2" xfId="30" xr:uid="{00000000-0005-0000-0000-00001A000000}"/>
    <cellStyle name="Percent1" xfId="31" xr:uid="{00000000-0005-0000-0000-00001B000000}"/>
    <cellStyle name="Title 4" xfId="32" xr:uid="{00000000-0005-0000-0000-00001C000000}"/>
    <cellStyle name="Ввод  2" xfId="33" xr:uid="{00000000-0005-0000-0000-00001D000000}"/>
    <cellStyle name="Гиперссылка" xfId="34" builtinId="8" customBuiltin="1"/>
    <cellStyle name="Гиперссылка 2 2 2" xfId="35" xr:uid="{00000000-0005-0000-0000-00001F000000}"/>
    <cellStyle name="Гиперссылка 4 6" xfId="36" xr:uid="{00000000-0005-0000-0000-000020000000}"/>
    <cellStyle name="Гиперссылка 5" xfId="37" xr:uid="{00000000-0005-0000-0000-000021000000}"/>
    <cellStyle name="Заголовок" xfId="38" xr:uid="{00000000-0005-0000-0000-000022000000}"/>
    <cellStyle name="ЗаголовокСтолбца" xfId="39" xr:uid="{00000000-0005-0000-0000-000023000000}"/>
    <cellStyle name="Обычный" xfId="0" builtinId="0"/>
    <cellStyle name="Обычный 10" xfId="2" xr:uid="{00000000-0005-0000-0000-000025000000}"/>
    <cellStyle name="Обычный 11" xfId="40" xr:uid="{00000000-0005-0000-0000-000026000000}"/>
    <cellStyle name="Обычный 11 2" xfId="46" xr:uid="{00000000-0005-0000-0000-000027000000}"/>
    <cellStyle name="Обычный 12 3 2" xfId="41" xr:uid="{00000000-0005-0000-0000-000028000000}"/>
    <cellStyle name="Обычный 12 3 2 2" xfId="47" xr:uid="{00000000-0005-0000-0000-000029000000}"/>
    <cellStyle name="Обычный 2" xfId="42" xr:uid="{00000000-0005-0000-0000-00002A000000}"/>
    <cellStyle name="Обычный 2 14" xfId="43" xr:uid="{00000000-0005-0000-0000-00002B000000}"/>
    <cellStyle name="Обычный 3" xfId="45" xr:uid="{00000000-0005-0000-0000-00002C000000}"/>
    <cellStyle name="Обычный 3 3 2" xfId="44" xr:uid="{00000000-0005-0000-0000-00002D000000}"/>
    <cellStyle name="Обычный 4" xfId="3" xr:uid="{00000000-0005-0000-0000-00002E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6;&#1059;&#1050;&#1054;&#1042;&#1054;&#1044;&#1048;&#1058;&#1045;&#1051;&#1068;\Downloads\&#1056;&#1072;&#1089;&#1095;&#1105;&#1090;%20&#1084;&#1086;&#1097;&#1085;&#1086;&#1089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4">
          <cell r="D4">
            <v>8.0438278009379243</v>
          </cell>
        </row>
        <row r="5">
          <cell r="C5">
            <v>102.267</v>
          </cell>
        </row>
        <row r="8">
          <cell r="E8">
            <v>30.198008922592273</v>
          </cell>
          <cell r="G8">
            <v>12.864724295035792</v>
          </cell>
        </row>
        <row r="11">
          <cell r="D11">
            <v>10.95068056122885</v>
          </cell>
          <cell r="E11">
            <v>30.198008922592273</v>
          </cell>
          <cell r="F11">
            <v>48.253586221143088</v>
          </cell>
          <cell r="G11">
            <v>12.864724295035792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1"/>
  <sheetViews>
    <sheetView tabSelected="1" topLeftCell="A4" zoomScaleNormal="100" zoomScaleSheetLayoutView="100" workbookViewId="0">
      <selection activeCell="I8" sqref="I8"/>
    </sheetView>
  </sheetViews>
  <sheetFormatPr defaultColWidth="9.21875" defaultRowHeight="15.6"/>
  <cols>
    <col min="1" max="1" width="42.21875" style="1" customWidth="1"/>
    <col min="2" max="6" width="18.44140625" style="1" bestFit="1" customWidth="1"/>
    <col min="7" max="7" width="9.21875" style="1"/>
    <col min="8" max="8" width="12.21875" style="2" bestFit="1" customWidth="1"/>
    <col min="9" max="16384" width="9.21875" style="2"/>
  </cols>
  <sheetData>
    <row r="2" spans="1:13" ht="32.25" customHeight="1">
      <c r="A2" s="31" t="s">
        <v>3</v>
      </c>
      <c r="B2" s="31"/>
      <c r="C2" s="31"/>
      <c r="D2" s="31"/>
      <c r="E2" s="31"/>
      <c r="F2" s="31"/>
    </row>
    <row r="3" spans="1:13">
      <c r="A3" s="31" t="s">
        <v>12</v>
      </c>
      <c r="B3" s="31"/>
      <c r="C3" s="31"/>
      <c r="D3" s="31"/>
      <c r="E3" s="31"/>
      <c r="F3" s="31"/>
    </row>
    <row r="5" spans="1:13" ht="42.75" customHeight="1">
      <c r="A5" s="32" t="s">
        <v>4</v>
      </c>
      <c r="B5" s="33" t="s">
        <v>5</v>
      </c>
      <c r="C5" s="33" t="s">
        <v>6</v>
      </c>
      <c r="D5" s="33"/>
      <c r="E5" s="33"/>
      <c r="F5" s="33"/>
      <c r="G5" s="3"/>
      <c r="H5" s="4"/>
      <c r="I5" s="4"/>
      <c r="J5" s="4"/>
      <c r="K5" s="4"/>
      <c r="L5" s="4"/>
    </row>
    <row r="6" spans="1:13" ht="28.5" customHeight="1">
      <c r="A6" s="32"/>
      <c r="B6" s="33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>
      <c r="A7" s="10" t="s">
        <v>13</v>
      </c>
      <c r="B7" s="11"/>
      <c r="C7" s="11"/>
      <c r="D7" s="11"/>
      <c r="E7" s="11"/>
      <c r="F7" s="11"/>
      <c r="G7" s="3"/>
      <c r="H7" s="4"/>
      <c r="I7" s="4"/>
      <c r="J7" s="4"/>
      <c r="K7" s="4"/>
      <c r="L7" s="4"/>
    </row>
    <row r="8" spans="1:13">
      <c r="A8" s="6" t="s">
        <v>0</v>
      </c>
      <c r="B8" s="23">
        <f>SUM(C8:F8)</f>
        <v>60.415999999999997</v>
      </c>
      <c r="C8" s="20">
        <v>7.29</v>
      </c>
      <c r="D8" s="20">
        <v>15.254</v>
      </c>
      <c r="E8" s="20">
        <v>31.303999999999998</v>
      </c>
      <c r="F8" s="20">
        <v>6.5679999999999996</v>
      </c>
      <c r="G8" s="2"/>
      <c r="H8" s="7"/>
      <c r="I8" s="7"/>
      <c r="J8" s="7"/>
      <c r="K8" s="7"/>
      <c r="L8" s="7"/>
      <c r="M8" s="8"/>
    </row>
    <row r="9" spans="1:13">
      <c r="A9" s="6" t="s">
        <v>1</v>
      </c>
      <c r="B9" s="23">
        <f>[1]Лист1!C5</f>
        <v>102.267</v>
      </c>
      <c r="C9" s="20">
        <v>10.951000000000001</v>
      </c>
      <c r="D9" s="20">
        <v>30.198</v>
      </c>
      <c r="E9" s="20">
        <v>48.253999999999998</v>
      </c>
      <c r="F9" s="20">
        <v>12.864699999999999</v>
      </c>
      <c r="G9" s="2"/>
      <c r="H9" s="7"/>
      <c r="I9" s="7"/>
      <c r="J9" s="7"/>
      <c r="K9" s="7"/>
      <c r="L9" s="7"/>
      <c r="M9" s="8"/>
    </row>
    <row r="10" spans="1:13">
      <c r="A10" s="6" t="s">
        <v>2</v>
      </c>
      <c r="B10" s="23">
        <f t="shared" ref="B10:E10" si="0">B9-B8</f>
        <v>41.850999999999999</v>
      </c>
      <c r="C10" s="23">
        <f t="shared" si="0"/>
        <v>3.6610000000000005</v>
      </c>
      <c r="D10" s="23">
        <f t="shared" si="0"/>
        <v>14.944000000000001</v>
      </c>
      <c r="E10" s="23">
        <f t="shared" si="0"/>
        <v>16.95</v>
      </c>
      <c r="F10" s="23">
        <f>F9-F8</f>
        <v>6.2966999999999995</v>
      </c>
      <c r="G10" s="2"/>
      <c r="H10" s="7"/>
      <c r="I10" s="7"/>
      <c r="J10" s="7"/>
      <c r="K10" s="7"/>
      <c r="L10" s="7"/>
      <c r="M10" s="8"/>
    </row>
    <row r="11" spans="1:13">
      <c r="A11" s="6"/>
      <c r="B11" s="25"/>
      <c r="C11" s="17"/>
      <c r="D11" s="17"/>
      <c r="E11" s="17"/>
      <c r="F11" s="17"/>
      <c r="G11" s="2"/>
      <c r="H11" s="7"/>
      <c r="I11" s="7"/>
      <c r="J11" s="7"/>
      <c r="K11" s="7"/>
      <c r="L11" s="7"/>
      <c r="M11" s="8"/>
    </row>
    <row r="12" spans="1:13">
      <c r="A12" s="10" t="s">
        <v>14</v>
      </c>
      <c r="B12" s="10"/>
      <c r="C12" s="18"/>
      <c r="D12" s="18"/>
      <c r="E12" s="18"/>
      <c r="F12" s="18"/>
      <c r="G12" s="7"/>
      <c r="H12" s="7"/>
      <c r="I12" s="7"/>
      <c r="J12" s="7"/>
      <c r="K12" s="7"/>
      <c r="L12" s="7"/>
      <c r="M12" s="8"/>
    </row>
    <row r="13" spans="1:13">
      <c r="A13" s="6" t="s">
        <v>0</v>
      </c>
      <c r="B13" s="24">
        <f>SUM(C13:F13)</f>
        <v>59.472000000000001</v>
      </c>
      <c r="C13" s="21">
        <v>6.9340000000000002</v>
      </c>
      <c r="D13" s="21">
        <v>16.085999999999999</v>
      </c>
      <c r="E13" s="21">
        <v>29.715</v>
      </c>
      <c r="F13" s="20">
        <v>6.7370000000000001</v>
      </c>
      <c r="G13" s="7"/>
      <c r="H13" s="7"/>
      <c r="I13" s="7"/>
      <c r="J13" s="7"/>
      <c r="K13" s="7"/>
      <c r="L13" s="7"/>
      <c r="M13" s="8"/>
    </row>
    <row r="14" spans="1:13">
      <c r="A14" s="6" t="s">
        <v>1</v>
      </c>
      <c r="B14" s="23">
        <f>SUM(C14:F14)</f>
        <v>102.26773321762806</v>
      </c>
      <c r="C14" s="20">
        <f>C9</f>
        <v>10.951000000000001</v>
      </c>
      <c r="D14" s="20">
        <f>[1]Лист1!E8</f>
        <v>30.198008922592273</v>
      </c>
      <c r="E14" s="29">
        <f>E9</f>
        <v>48.253999999999998</v>
      </c>
      <c r="F14" s="20">
        <f>[1]Лист1!G8</f>
        <v>12.864724295035792</v>
      </c>
      <c r="G14" s="7"/>
      <c r="H14" s="7"/>
      <c r="I14" s="7"/>
      <c r="J14" s="7"/>
      <c r="K14" s="7"/>
      <c r="L14" s="7"/>
      <c r="M14" s="8"/>
    </row>
    <row r="15" spans="1:13">
      <c r="A15" s="6" t="s">
        <v>2</v>
      </c>
      <c r="B15" s="24">
        <f>C15+D15+E15+F15</f>
        <v>42.795733217628062</v>
      </c>
      <c r="C15" s="24">
        <f>C14-C13</f>
        <v>4.0170000000000003</v>
      </c>
      <c r="D15" s="24">
        <f t="shared" ref="D15:E15" si="1">D14-D13</f>
        <v>14.112008922592274</v>
      </c>
      <c r="E15" s="24">
        <f t="shared" si="1"/>
        <v>18.538999999999998</v>
      </c>
      <c r="F15" s="23">
        <f>F14-F13</f>
        <v>6.127724295035792</v>
      </c>
      <c r="G15" s="7"/>
      <c r="H15" s="7"/>
      <c r="I15" s="7"/>
      <c r="J15" s="7"/>
      <c r="K15" s="7"/>
      <c r="L15" s="7"/>
      <c r="M15" s="8"/>
    </row>
    <row r="16" spans="1:13">
      <c r="A16" s="6"/>
      <c r="B16" s="26"/>
      <c r="C16" s="9"/>
      <c r="D16" s="9"/>
      <c r="E16" s="30"/>
      <c r="F16" s="9"/>
      <c r="G16" s="7"/>
      <c r="H16" s="7"/>
      <c r="I16" s="7"/>
      <c r="J16" s="7"/>
      <c r="K16" s="7"/>
      <c r="L16" s="7"/>
      <c r="M16" s="8"/>
    </row>
    <row r="17" spans="1:13">
      <c r="A17" s="10" t="s">
        <v>15</v>
      </c>
      <c r="B17" s="10"/>
      <c r="C17" s="12"/>
      <c r="D17" s="12"/>
      <c r="E17" s="12"/>
      <c r="F17" s="12"/>
      <c r="G17" s="7"/>
      <c r="H17" s="7"/>
      <c r="I17" s="7"/>
      <c r="J17" s="7"/>
      <c r="K17" s="7"/>
      <c r="L17" s="7"/>
      <c r="M17" s="8"/>
    </row>
    <row r="18" spans="1:13">
      <c r="A18" s="6" t="s">
        <v>0</v>
      </c>
      <c r="B18" s="27">
        <f>SUM(C18:F18)</f>
        <v>60.369</v>
      </c>
      <c r="C18" s="22">
        <v>6.9089999999999998</v>
      </c>
      <c r="D18" s="22">
        <v>16.530999999999999</v>
      </c>
      <c r="E18" s="22">
        <v>29.608000000000001</v>
      </c>
      <c r="F18" s="22">
        <v>7.3209999999999997</v>
      </c>
      <c r="G18" s="7"/>
      <c r="H18" s="7"/>
      <c r="I18" s="7"/>
      <c r="J18" s="7"/>
      <c r="K18" s="7"/>
      <c r="L18" s="7"/>
      <c r="M18" s="8"/>
    </row>
    <row r="19" spans="1:13">
      <c r="A19" s="6" t="s">
        <v>1</v>
      </c>
      <c r="B19" s="23">
        <f>SUM(C19:F19)</f>
        <v>102.267</v>
      </c>
      <c r="C19" s="20">
        <f>[1]Лист1!D11</f>
        <v>10.95068056122885</v>
      </c>
      <c r="D19" s="20">
        <f>[1]Лист1!E11</f>
        <v>30.198008922592273</v>
      </c>
      <c r="E19" s="20">
        <f>[1]Лист1!F11</f>
        <v>48.253586221143088</v>
      </c>
      <c r="F19" s="20">
        <f>[1]Лист1!G11</f>
        <v>12.864724295035792</v>
      </c>
      <c r="G19" s="7"/>
      <c r="H19" s="7"/>
      <c r="I19" s="7"/>
      <c r="J19" s="7"/>
      <c r="K19" s="7"/>
      <c r="L19" s="7"/>
      <c r="M19" s="8"/>
    </row>
    <row r="20" spans="1:13">
      <c r="A20" s="6" t="s">
        <v>2</v>
      </c>
      <c r="B20" s="27">
        <f>C20+D20+E20+F20</f>
        <v>41.898000000000003</v>
      </c>
      <c r="C20" s="19">
        <f>C19-C18</f>
        <v>4.0416805612288504</v>
      </c>
      <c r="D20" s="19">
        <f t="shared" ref="D20:F20" si="2">D19-D18</f>
        <v>13.667008922592274</v>
      </c>
      <c r="E20" s="19">
        <f t="shared" si="2"/>
        <v>18.645586221143088</v>
      </c>
      <c r="F20" s="19">
        <f t="shared" si="2"/>
        <v>5.5437242950357923</v>
      </c>
      <c r="G20" s="7"/>
      <c r="H20" s="7"/>
      <c r="I20" s="7"/>
      <c r="J20" s="7"/>
      <c r="K20" s="7"/>
      <c r="L20" s="7"/>
      <c r="M20" s="8"/>
    </row>
    <row r="21" spans="1:13">
      <c r="A21" s="6"/>
      <c r="B21" s="28"/>
      <c r="C21" s="16"/>
      <c r="D21" s="16"/>
      <c r="E21" s="16"/>
      <c r="F21" s="16"/>
      <c r="G21" s="7"/>
      <c r="H21" s="7"/>
      <c r="I21" s="7"/>
      <c r="J21" s="7"/>
      <c r="K21" s="7"/>
      <c r="L21" s="7"/>
      <c r="M21" s="8"/>
    </row>
    <row r="22" spans="1:13">
      <c r="A22" s="13" t="s">
        <v>16</v>
      </c>
      <c r="B22" s="14" t="s">
        <v>11</v>
      </c>
      <c r="C22" s="15" t="s">
        <v>7</v>
      </c>
      <c r="D22" s="15" t="s">
        <v>8</v>
      </c>
      <c r="E22" s="15" t="s">
        <v>9</v>
      </c>
      <c r="F22" s="15" t="s">
        <v>10</v>
      </c>
      <c r="G22" s="7"/>
      <c r="H22" s="7"/>
      <c r="I22" s="7"/>
      <c r="J22" s="7"/>
      <c r="K22" s="7"/>
      <c r="L22" s="7"/>
      <c r="M22" s="8"/>
    </row>
    <row r="23" spans="1:13">
      <c r="A23" s="6" t="s">
        <v>0</v>
      </c>
      <c r="B23" s="26">
        <f>SUM(B8,B13,B18)/3</f>
        <v>60.085666666666668</v>
      </c>
      <c r="C23" s="26">
        <f t="shared" ref="C23:F23" si="3">SUM(C8,C13,C18)/3</f>
        <v>7.0443333333333333</v>
      </c>
      <c r="D23" s="26">
        <f t="shared" si="3"/>
        <v>15.956999999999999</v>
      </c>
      <c r="E23" s="26">
        <f t="shared" si="3"/>
        <v>30.209</v>
      </c>
      <c r="F23" s="26">
        <f t="shared" si="3"/>
        <v>6.8753333333333329</v>
      </c>
      <c r="G23" s="7"/>
      <c r="H23" s="7"/>
      <c r="I23" s="7"/>
      <c r="J23" s="7"/>
      <c r="K23" s="7"/>
      <c r="L23" s="7"/>
      <c r="M23" s="8"/>
    </row>
    <row r="24" spans="1:13">
      <c r="A24" s="6" t="s">
        <v>1</v>
      </c>
      <c r="B24" s="26">
        <f t="shared" ref="B24:F25" si="4">SUM(B9,B14,B19)/3</f>
        <v>102.26724440587601</v>
      </c>
      <c r="C24" s="26">
        <f t="shared" si="4"/>
        <v>10.950893520409616</v>
      </c>
      <c r="D24" s="26">
        <f t="shared" si="4"/>
        <v>30.198005948394847</v>
      </c>
      <c r="E24" s="26">
        <f t="shared" si="4"/>
        <v>48.253862073714366</v>
      </c>
      <c r="F24" s="26">
        <f t="shared" si="4"/>
        <v>12.864716196690528</v>
      </c>
      <c r="G24" s="7"/>
      <c r="H24" s="7"/>
      <c r="I24" s="7"/>
      <c r="J24" s="7"/>
      <c r="K24" s="7"/>
      <c r="L24" s="7"/>
      <c r="M24" s="8"/>
    </row>
    <row r="25" spans="1:13">
      <c r="A25" s="6" t="s">
        <v>2</v>
      </c>
      <c r="B25" s="26">
        <f t="shared" si="4"/>
        <v>42.181577739209352</v>
      </c>
      <c r="C25" s="26">
        <f t="shared" si="4"/>
        <v>3.9065601870762841</v>
      </c>
      <c r="D25" s="26">
        <f t="shared" si="4"/>
        <v>14.24100594839485</v>
      </c>
      <c r="E25" s="26">
        <f t="shared" si="4"/>
        <v>18.044862073714359</v>
      </c>
      <c r="F25" s="26">
        <f t="shared" si="4"/>
        <v>5.9893828633571955</v>
      </c>
      <c r="G25" s="7"/>
      <c r="H25" s="7"/>
      <c r="I25" s="7"/>
      <c r="J25" s="7"/>
      <c r="K25" s="7"/>
      <c r="L25" s="7"/>
      <c r="M25" s="8"/>
    </row>
    <row r="26" spans="1:1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5">
    <mergeCell ref="A2:F2"/>
    <mergeCell ref="A5:A6"/>
    <mergeCell ref="B5:B6"/>
    <mergeCell ref="C5:F5"/>
    <mergeCell ref="A3:F3"/>
  </mergeCells>
  <dataValidations count="1">
    <dataValidation type="decimal" allowBlank="1" showErrorMessage="1" errorTitle="Ошибка" error="Допускается ввод только действительных чисел!" sqref="B13:F15 B18:F20 B8:F10" xr:uid="{00000000-0002-0000-0000-000000000000}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2023-10-13T09:35:06Z</dcterms:modified>
</cp:coreProperties>
</file>