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/>
  <mc:AlternateContent xmlns:mc="http://schemas.openxmlformats.org/markup-compatibility/2006">
    <mc:Choice Requires="x15">
      <x15ac:absPath xmlns:x15ac="http://schemas.microsoft.com/office/spreadsheetml/2010/11/ac" url="C:\Users\РУКОВОДИТЕЛЬ\Desktop\"/>
    </mc:Choice>
  </mc:AlternateContent>
  <xr:revisionPtr revIDLastSave="0" documentId="13_ncr:1_{3666215B-8B47-47C2-A1FB-E674DC80604E}" xr6:coauthVersionLast="45" xr6:coauthVersionMax="47" xr10:uidLastSave="{00000000-0000-0000-0000-000000000000}"/>
  <bookViews>
    <workbookView xWindow="-108" yWindow="-108" windowWidth="23256" windowHeight="12576" activeTab="6" xr2:uid="{00000000-000D-0000-FFFF-FFFF00000000}"/>
  </bookViews>
  <sheets>
    <sheet name="Миасское подразделение" sheetId="4" r:id="rId1"/>
    <sheet name="Южноуральское подразделение" sheetId="2" r:id="rId2"/>
    <sheet name="Карталинское подразделение" sheetId="1" r:id="rId3"/>
    <sheet name="Озерское подразделение" sheetId="3" r:id="rId4"/>
    <sheet name="Верхнеуф. подразделение" sheetId="9" r:id="rId5"/>
    <sheet name="Кыштымское подразделение" sheetId="5" r:id="rId6"/>
    <sheet name="ПС Мех. завод" sheetId="10" r:id="rId7"/>
    <sheet name="ПС УЗРМО" sheetId="11" r:id="rId8"/>
    <sheet name="ПС Тальковая" sheetId="12" r:id="rId9"/>
    <sheet name="ПС Хлебороб" sheetId="13" r:id="rId10"/>
    <sheet name="ПС Стройка 2" sheetId="14" r:id="rId11"/>
    <sheet name="ПС Стройка 4" sheetId="15" r:id="rId12"/>
  </sheets>
  <definedNames>
    <definedName name="_xlnm._FilterDatabase" localSheetId="2" hidden="1">'Карталинское подразделение'!$AG$37:$AG$38</definedName>
    <definedName name="_xlnm._FilterDatabase" localSheetId="3" hidden="1">'Озерское подразделение'!$AG$38:$AG$39</definedName>
    <definedName name="_xlnm.Print_Area" localSheetId="4">'Верхнеуф. подразделение'!$A$1:$U$49</definedName>
    <definedName name="_xlnm.Print_Area" localSheetId="5">'Кыштымское подразделение'!$A$1:$U$46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O60" i="11" l="1"/>
  <c r="AN60" i="11"/>
  <c r="AL60" i="11"/>
  <c r="AK60" i="11"/>
  <c r="AI60" i="11"/>
  <c r="AH60" i="11"/>
  <c r="AF60" i="11"/>
  <c r="AE60" i="11"/>
  <c r="AC60" i="11"/>
  <c r="AB60" i="11"/>
  <c r="Z60" i="11"/>
  <c r="Y60" i="11"/>
  <c r="W60" i="11"/>
  <c r="V60" i="11"/>
  <c r="T60" i="11"/>
  <c r="S60" i="11"/>
  <c r="Q60" i="11"/>
  <c r="P60" i="11"/>
  <c r="N60" i="11"/>
  <c r="M60" i="11"/>
  <c r="K60" i="11"/>
  <c r="J60" i="11"/>
  <c r="H60" i="11"/>
  <c r="G60" i="11"/>
  <c r="AO24" i="11"/>
  <c r="AN24" i="11"/>
  <c r="AL24" i="11"/>
  <c r="AK24" i="11"/>
  <c r="AI24" i="11"/>
  <c r="AH24" i="11"/>
  <c r="AF24" i="11"/>
  <c r="AE24" i="11"/>
  <c r="AC24" i="11"/>
  <c r="AB24" i="11"/>
  <c r="Z24" i="11"/>
  <c r="Y24" i="11"/>
  <c r="W24" i="11"/>
  <c r="V24" i="11"/>
  <c r="T24" i="11"/>
  <c r="S24" i="11"/>
  <c r="Q24" i="11"/>
  <c r="P24" i="11"/>
  <c r="N24" i="11"/>
  <c r="M24" i="11"/>
  <c r="K24" i="11"/>
  <c r="J24" i="11"/>
  <c r="H24" i="11"/>
  <c r="G24" i="11"/>
  <c r="AO60" i="10"/>
  <c r="AN60" i="10"/>
  <c r="AL60" i="10"/>
  <c r="AK60" i="10"/>
  <c r="AI60" i="10"/>
  <c r="AH60" i="10"/>
  <c r="AF60" i="10"/>
  <c r="AE60" i="10"/>
  <c r="AC60" i="10"/>
  <c r="AB60" i="10"/>
  <c r="Z60" i="10"/>
  <c r="Y60" i="10"/>
  <c r="W60" i="10"/>
  <c r="V60" i="10"/>
  <c r="T60" i="10"/>
  <c r="S60" i="10"/>
  <c r="Q60" i="10"/>
  <c r="P60" i="10"/>
  <c r="N60" i="10"/>
  <c r="M60" i="10"/>
  <c r="K60" i="10"/>
  <c r="J60" i="10"/>
  <c r="H60" i="10"/>
  <c r="G60" i="10"/>
  <c r="AO24" i="10"/>
  <c r="AN24" i="10"/>
  <c r="AL24" i="10"/>
  <c r="AK24" i="10"/>
  <c r="AI24" i="10"/>
  <c r="AH24" i="10"/>
  <c r="AF24" i="10"/>
  <c r="AE24" i="10"/>
  <c r="AC24" i="10"/>
  <c r="AB24" i="10"/>
  <c r="Z24" i="10"/>
  <c r="Y24" i="10"/>
  <c r="W24" i="10"/>
  <c r="V24" i="10"/>
  <c r="T24" i="10"/>
  <c r="S24" i="10"/>
  <c r="Q24" i="10"/>
  <c r="P24" i="10"/>
  <c r="N24" i="10"/>
  <c r="M24" i="10"/>
  <c r="K24" i="10"/>
  <c r="J24" i="10"/>
  <c r="H24" i="10"/>
  <c r="G24" i="10"/>
  <c r="N22" i="3"/>
  <c r="U83" i="4" l="1"/>
  <c r="K84" i="4"/>
  <c r="L84" i="4"/>
  <c r="M84" i="4"/>
  <c r="J84" i="4"/>
  <c r="J162" i="4"/>
  <c r="J156" i="4"/>
  <c r="N152" i="4" s="1"/>
  <c r="K162" i="4"/>
  <c r="L162" i="4"/>
  <c r="U157" i="4" s="1"/>
  <c r="M162" i="4"/>
  <c r="M156" i="4"/>
  <c r="L156" i="4"/>
  <c r="K156" i="4"/>
  <c r="M150" i="4"/>
  <c r="L150" i="4"/>
  <c r="K150" i="4"/>
  <c r="J150" i="4"/>
  <c r="M145" i="4"/>
  <c r="L145" i="4"/>
  <c r="K145" i="4"/>
  <c r="J145" i="4"/>
  <c r="M108" i="4"/>
  <c r="L108" i="4"/>
  <c r="K108" i="4"/>
  <c r="J108" i="4"/>
  <c r="M121" i="4"/>
  <c r="L121" i="4"/>
  <c r="K121" i="4"/>
  <c r="J121" i="4"/>
  <c r="M112" i="4"/>
  <c r="L112" i="4"/>
  <c r="K112" i="4"/>
  <c r="J112" i="4"/>
  <c r="K105" i="4"/>
  <c r="L105" i="4"/>
  <c r="M105" i="4"/>
  <c r="J105" i="4"/>
  <c r="M103" i="4"/>
  <c r="L103" i="4"/>
  <c r="K103" i="4"/>
  <c r="J103" i="4"/>
  <c r="M100" i="4"/>
  <c r="L100" i="4"/>
  <c r="K100" i="4"/>
  <c r="J100" i="4"/>
  <c r="J124" i="4"/>
  <c r="K124" i="4"/>
  <c r="L124" i="4"/>
  <c r="M124" i="4"/>
  <c r="J93" i="4"/>
  <c r="M93" i="4"/>
  <c r="L93" i="4"/>
  <c r="K93" i="4"/>
  <c r="M168" i="4"/>
  <c r="L168" i="4"/>
  <c r="K168" i="4"/>
  <c r="J168" i="4"/>
  <c r="M165" i="4"/>
  <c r="L165" i="4"/>
  <c r="K165" i="4"/>
  <c r="J165" i="4"/>
  <c r="K140" i="4"/>
  <c r="L140" i="4"/>
  <c r="M140" i="4"/>
  <c r="J140" i="4"/>
  <c r="M128" i="4"/>
  <c r="L128" i="4"/>
  <c r="K128" i="4"/>
  <c r="J128" i="4"/>
  <c r="M81" i="4"/>
  <c r="L81" i="4"/>
  <c r="K81" i="4"/>
  <c r="J81" i="4"/>
  <c r="M50" i="4"/>
  <c r="L50" i="4"/>
  <c r="K50" i="4"/>
  <c r="J50" i="4"/>
  <c r="M45" i="4"/>
  <c r="L45" i="4"/>
  <c r="K45" i="4"/>
  <c r="J45" i="4"/>
  <c r="M28" i="4"/>
  <c r="L28" i="4"/>
  <c r="K28" i="4"/>
  <c r="J28" i="4"/>
  <c r="M24" i="4"/>
  <c r="L24" i="4"/>
  <c r="K24" i="4"/>
  <c r="J24" i="4"/>
  <c r="M192" i="4"/>
  <c r="L192" i="4"/>
  <c r="K192" i="4"/>
  <c r="J192" i="4"/>
  <c r="J55" i="4"/>
  <c r="J60" i="4"/>
  <c r="J68" i="4"/>
  <c r="M68" i="4"/>
  <c r="L68" i="4"/>
  <c r="K68" i="4"/>
  <c r="M60" i="4"/>
  <c r="L60" i="4"/>
  <c r="K60" i="4"/>
  <c r="M55" i="4"/>
  <c r="L55" i="4"/>
  <c r="K55" i="4"/>
  <c r="K41" i="4"/>
  <c r="L41" i="4"/>
  <c r="M41" i="4"/>
  <c r="J41" i="4"/>
  <c r="M64" i="4"/>
  <c r="K64" i="4"/>
  <c r="L64" i="4"/>
  <c r="J64" i="4"/>
  <c r="K176" i="4"/>
  <c r="L176" i="4"/>
  <c r="M176" i="4"/>
  <c r="J176" i="4"/>
  <c r="M249" i="4"/>
  <c r="L249" i="4"/>
  <c r="K249" i="4"/>
  <c r="J249" i="4"/>
  <c r="U34" i="9"/>
  <c r="J44" i="9"/>
  <c r="J32" i="9"/>
  <c r="K21" i="9"/>
  <c r="U20" i="9" s="1"/>
  <c r="L21" i="9"/>
  <c r="M21" i="9"/>
  <c r="J21" i="9"/>
  <c r="N20" i="9" s="1"/>
  <c r="N9" i="3"/>
  <c r="K18" i="9"/>
  <c r="N14" i="9" s="1"/>
  <c r="L18" i="9"/>
  <c r="M18" i="9"/>
  <c r="J18" i="9"/>
  <c r="U152" i="4" l="1"/>
  <c r="N157" i="4"/>
  <c r="N142" i="4"/>
  <c r="U146" i="4"/>
  <c r="U142" i="4"/>
  <c r="U107" i="4"/>
  <c r="N146" i="4"/>
  <c r="U114" i="4"/>
  <c r="N107" i="4"/>
  <c r="N114" i="4"/>
  <c r="U111" i="4"/>
  <c r="N102" i="4"/>
  <c r="N111" i="4"/>
  <c r="N104" i="4"/>
  <c r="U102" i="4"/>
  <c r="U95" i="4"/>
  <c r="N95" i="4"/>
  <c r="U89" i="4"/>
  <c r="U123" i="4"/>
  <c r="N89" i="4"/>
  <c r="U166" i="4"/>
  <c r="U164" i="4"/>
  <c r="N166" i="4"/>
  <c r="U129" i="4"/>
  <c r="N164" i="4"/>
  <c r="U127" i="4"/>
  <c r="N129" i="4"/>
  <c r="N123" i="4"/>
  <c r="N125" i="4"/>
  <c r="U78" i="4"/>
  <c r="U46" i="4"/>
  <c r="N78" i="4"/>
  <c r="U43" i="4"/>
  <c r="N21" i="4"/>
  <c r="U25" i="4"/>
  <c r="U56" i="4"/>
  <c r="U188" i="4"/>
  <c r="U21" i="4"/>
  <c r="N25" i="4"/>
  <c r="U66" i="4"/>
  <c r="N188" i="4"/>
  <c r="N56" i="4"/>
  <c r="N66" i="4"/>
  <c r="U52" i="4"/>
  <c r="N52" i="4"/>
  <c r="U30" i="4"/>
  <c r="N35" i="4"/>
  <c r="U62" i="4"/>
  <c r="N172" i="4"/>
  <c r="N62" i="4"/>
  <c r="U175" i="4"/>
  <c r="N248" i="4"/>
  <c r="U248" i="4"/>
  <c r="U14" i="9"/>
  <c r="M39" i="5"/>
  <c r="L39" i="5"/>
  <c r="K39" i="5"/>
  <c r="J39" i="5"/>
  <c r="U38" i="5"/>
  <c r="N38" i="5"/>
  <c r="M36" i="5"/>
  <c r="L36" i="5"/>
  <c r="K36" i="5"/>
  <c r="J36" i="5"/>
  <c r="U35" i="5"/>
  <c r="N35" i="5"/>
  <c r="M33" i="5"/>
  <c r="L33" i="5"/>
  <c r="K33" i="5"/>
  <c r="J33" i="5"/>
  <c r="U32" i="5"/>
  <c r="N32" i="5"/>
  <c r="M31" i="5"/>
  <c r="L31" i="5"/>
  <c r="K31" i="5"/>
  <c r="J31" i="5"/>
  <c r="U30" i="5"/>
  <c r="N30" i="5"/>
  <c r="M28" i="5"/>
  <c r="L28" i="5"/>
  <c r="K28" i="5"/>
  <c r="J28" i="5"/>
  <c r="U27" i="5"/>
  <c r="N27" i="5"/>
  <c r="M26" i="5"/>
  <c r="L26" i="5"/>
  <c r="K26" i="5"/>
  <c r="J26" i="5"/>
  <c r="U25" i="5"/>
  <c r="N25" i="5"/>
  <c r="M23" i="5"/>
  <c r="L23" i="5"/>
  <c r="K23" i="5"/>
  <c r="J23" i="5"/>
  <c r="U22" i="5"/>
  <c r="N22" i="5"/>
  <c r="M20" i="5"/>
  <c r="L20" i="5"/>
  <c r="K20" i="5"/>
  <c r="J20" i="5"/>
  <c r="U18" i="5"/>
  <c r="N18" i="5"/>
  <c r="M17" i="5"/>
  <c r="L17" i="5"/>
  <c r="K17" i="5"/>
  <c r="J17" i="5"/>
  <c r="U15" i="5"/>
  <c r="N15" i="5"/>
  <c r="M13" i="5"/>
  <c r="L13" i="5"/>
  <c r="K13" i="5"/>
  <c r="J13" i="5"/>
  <c r="U11" i="5"/>
  <c r="N11" i="5"/>
  <c r="M10" i="5"/>
  <c r="L10" i="5"/>
  <c r="K10" i="5"/>
  <c r="J10" i="5"/>
  <c r="U8" i="5"/>
  <c r="N8" i="5"/>
  <c r="M44" i="9"/>
  <c r="L44" i="9"/>
  <c r="K44" i="9"/>
  <c r="N34" i="9" s="1"/>
  <c r="M32" i="9"/>
  <c r="L32" i="9"/>
  <c r="K32" i="9"/>
  <c r="L12" i="9"/>
  <c r="K12" i="9"/>
  <c r="J12" i="9"/>
  <c r="M94" i="3"/>
  <c r="L94" i="3"/>
  <c r="K94" i="3"/>
  <c r="J94" i="3"/>
  <c r="U93" i="3"/>
  <c r="N93" i="3"/>
  <c r="U91" i="3"/>
  <c r="N91" i="3"/>
  <c r="U90" i="3"/>
  <c r="N90" i="3"/>
  <c r="M89" i="3"/>
  <c r="L89" i="3"/>
  <c r="K89" i="3"/>
  <c r="J89" i="3"/>
  <c r="U88" i="3"/>
  <c r="N88" i="3"/>
  <c r="M86" i="3"/>
  <c r="L86" i="3"/>
  <c r="K86" i="3"/>
  <c r="J86" i="3"/>
  <c r="U85" i="3"/>
  <c r="N85" i="3"/>
  <c r="M83" i="3"/>
  <c r="L83" i="3"/>
  <c r="K83" i="3"/>
  <c r="J83" i="3"/>
  <c r="U82" i="3"/>
  <c r="N82" i="3"/>
  <c r="M81" i="3"/>
  <c r="L81" i="3"/>
  <c r="K81" i="3"/>
  <c r="J81" i="3"/>
  <c r="U80" i="3"/>
  <c r="N80" i="3"/>
  <c r="M79" i="3"/>
  <c r="L79" i="3"/>
  <c r="K79" i="3"/>
  <c r="J79" i="3"/>
  <c r="U77" i="3"/>
  <c r="N77" i="3"/>
  <c r="N76" i="3"/>
  <c r="M74" i="3"/>
  <c r="L74" i="3"/>
  <c r="K74" i="3"/>
  <c r="J74" i="3"/>
  <c r="U68" i="3"/>
  <c r="N68" i="3"/>
  <c r="L66" i="3"/>
  <c r="K66" i="3"/>
  <c r="J66" i="3"/>
  <c r="U64" i="3"/>
  <c r="N64" i="3"/>
  <c r="M63" i="3"/>
  <c r="L63" i="3"/>
  <c r="K63" i="3"/>
  <c r="J63" i="3"/>
  <c r="U60" i="3"/>
  <c r="N60" i="3"/>
  <c r="M59" i="3"/>
  <c r="L59" i="3"/>
  <c r="K59" i="3"/>
  <c r="J59" i="3"/>
  <c r="U56" i="3"/>
  <c r="N56" i="3"/>
  <c r="M54" i="3"/>
  <c r="L54" i="3"/>
  <c r="K54" i="3"/>
  <c r="J54" i="3"/>
  <c r="U51" i="3"/>
  <c r="N51" i="3"/>
  <c r="U50" i="3"/>
  <c r="N50" i="3"/>
  <c r="M49" i="3"/>
  <c r="L49" i="3"/>
  <c r="K49" i="3"/>
  <c r="J49" i="3"/>
  <c r="U48" i="3"/>
  <c r="N48" i="3"/>
  <c r="M46" i="3"/>
  <c r="L46" i="3"/>
  <c r="K46" i="3"/>
  <c r="J46" i="3"/>
  <c r="U45" i="3"/>
  <c r="N45" i="3"/>
  <c r="M44" i="3"/>
  <c r="L44" i="3"/>
  <c r="K44" i="3"/>
  <c r="J44" i="3"/>
  <c r="U41" i="3"/>
  <c r="N41" i="3"/>
  <c r="AG40" i="3"/>
  <c r="M40" i="3"/>
  <c r="L40" i="3"/>
  <c r="K40" i="3"/>
  <c r="J40" i="3"/>
  <c r="U38" i="3"/>
  <c r="N38" i="3"/>
  <c r="M37" i="3"/>
  <c r="L37" i="3"/>
  <c r="K37" i="3"/>
  <c r="J37" i="3"/>
  <c r="U35" i="3"/>
  <c r="N35" i="3"/>
  <c r="M34" i="3"/>
  <c r="L34" i="3"/>
  <c r="K34" i="3"/>
  <c r="J34" i="3"/>
  <c r="U33" i="3"/>
  <c r="N33" i="3"/>
  <c r="M32" i="3"/>
  <c r="L32" i="3"/>
  <c r="K32" i="3"/>
  <c r="J32" i="3"/>
  <c r="U30" i="3"/>
  <c r="N30" i="3"/>
  <c r="M28" i="3"/>
  <c r="L28" i="3"/>
  <c r="K28" i="3"/>
  <c r="J28" i="3"/>
  <c r="U22" i="3"/>
  <c r="M21" i="3"/>
  <c r="L21" i="3"/>
  <c r="K21" i="3"/>
  <c r="J21" i="3"/>
  <c r="U20" i="3"/>
  <c r="N20" i="3"/>
  <c r="M19" i="3"/>
  <c r="L19" i="3"/>
  <c r="K19" i="3"/>
  <c r="J19" i="3"/>
  <c r="U18" i="3"/>
  <c r="N18" i="3"/>
  <c r="M16" i="3"/>
  <c r="L16" i="3"/>
  <c r="K16" i="3"/>
  <c r="J16" i="3"/>
  <c r="U9" i="3"/>
  <c r="M323" i="1"/>
  <c r="L323" i="1"/>
  <c r="K323" i="1"/>
  <c r="J323" i="1"/>
  <c r="V319" i="1"/>
  <c r="U319" i="1"/>
  <c r="N319" i="1"/>
  <c r="M317" i="1"/>
  <c r="L317" i="1"/>
  <c r="K317" i="1"/>
  <c r="J317" i="1"/>
  <c r="V315" i="1"/>
  <c r="U315" i="1"/>
  <c r="N315" i="1"/>
  <c r="M313" i="1"/>
  <c r="L313" i="1"/>
  <c r="K313" i="1"/>
  <c r="J313" i="1"/>
  <c r="V311" i="1"/>
  <c r="U311" i="1"/>
  <c r="N311" i="1"/>
  <c r="M310" i="1"/>
  <c r="L310" i="1"/>
  <c r="K310" i="1"/>
  <c r="J310" i="1"/>
  <c r="V308" i="1"/>
  <c r="U308" i="1"/>
  <c r="N308" i="1"/>
  <c r="M307" i="1"/>
  <c r="L307" i="1"/>
  <c r="K307" i="1"/>
  <c r="J307" i="1"/>
  <c r="V305" i="1"/>
  <c r="U305" i="1"/>
  <c r="N305" i="1"/>
  <c r="M304" i="1"/>
  <c r="L304" i="1"/>
  <c r="K304" i="1"/>
  <c r="J304" i="1"/>
  <c r="V302" i="1"/>
  <c r="U302" i="1"/>
  <c r="N302" i="1"/>
  <c r="M299" i="1"/>
  <c r="L299" i="1"/>
  <c r="K299" i="1"/>
  <c r="J299" i="1"/>
  <c r="V295" i="1"/>
  <c r="U295" i="1"/>
  <c r="N295" i="1"/>
  <c r="V292" i="1"/>
  <c r="U292" i="1"/>
  <c r="N292" i="1"/>
  <c r="M290" i="1"/>
  <c r="L290" i="1"/>
  <c r="K290" i="1"/>
  <c r="J290" i="1"/>
  <c r="V289" i="1"/>
  <c r="U289" i="1"/>
  <c r="N289" i="1"/>
  <c r="M287" i="1"/>
  <c r="L287" i="1"/>
  <c r="K287" i="1"/>
  <c r="J287" i="1"/>
  <c r="V282" i="1"/>
  <c r="U282" i="1"/>
  <c r="N282" i="1"/>
  <c r="M281" i="1"/>
  <c r="L281" i="1"/>
  <c r="K281" i="1"/>
  <c r="J281" i="1"/>
  <c r="V274" i="1"/>
  <c r="U274" i="1"/>
  <c r="N274" i="1"/>
  <c r="M273" i="1"/>
  <c r="L273" i="1"/>
  <c r="K273" i="1"/>
  <c r="J273" i="1"/>
  <c r="V262" i="1"/>
  <c r="U262" i="1"/>
  <c r="N262" i="1"/>
  <c r="M261" i="1"/>
  <c r="L261" i="1"/>
  <c r="K261" i="1"/>
  <c r="J261" i="1"/>
  <c r="V258" i="1"/>
  <c r="U258" i="1"/>
  <c r="N258" i="1"/>
  <c r="V253" i="1"/>
  <c r="M251" i="1"/>
  <c r="L251" i="1"/>
  <c r="K251" i="1"/>
  <c r="J251" i="1"/>
  <c r="V249" i="1"/>
  <c r="U249" i="1"/>
  <c r="N249" i="1"/>
  <c r="M247" i="1"/>
  <c r="L247" i="1"/>
  <c r="K247" i="1"/>
  <c r="J247" i="1"/>
  <c r="V244" i="1"/>
  <c r="U244" i="1"/>
  <c r="N244" i="1"/>
  <c r="M243" i="1"/>
  <c r="L243" i="1"/>
  <c r="K243" i="1"/>
  <c r="J243" i="1"/>
  <c r="V235" i="1"/>
  <c r="U235" i="1"/>
  <c r="N235" i="1"/>
  <c r="M233" i="1"/>
  <c r="L233" i="1"/>
  <c r="K233" i="1"/>
  <c r="J233" i="1"/>
  <c r="V232" i="1"/>
  <c r="U232" i="1"/>
  <c r="N232" i="1"/>
  <c r="M231" i="1"/>
  <c r="L231" i="1"/>
  <c r="K231" i="1"/>
  <c r="J231" i="1"/>
  <c r="V230" i="1"/>
  <c r="U230" i="1"/>
  <c r="N230" i="1"/>
  <c r="M229" i="1"/>
  <c r="L229" i="1"/>
  <c r="K229" i="1"/>
  <c r="J229" i="1"/>
  <c r="V224" i="1"/>
  <c r="U224" i="1"/>
  <c r="N224" i="1"/>
  <c r="M223" i="1"/>
  <c r="L223" i="1"/>
  <c r="K223" i="1"/>
  <c r="J223" i="1"/>
  <c r="V220" i="1"/>
  <c r="U220" i="1"/>
  <c r="N220" i="1"/>
  <c r="M219" i="1"/>
  <c r="L219" i="1"/>
  <c r="K219" i="1"/>
  <c r="J219" i="1"/>
  <c r="V215" i="1"/>
  <c r="U215" i="1"/>
  <c r="N215" i="1"/>
  <c r="M214" i="1"/>
  <c r="L214" i="1"/>
  <c r="K214" i="1"/>
  <c r="J214" i="1"/>
  <c r="V208" i="1"/>
  <c r="U208" i="1"/>
  <c r="N208" i="1"/>
  <c r="M206" i="1"/>
  <c r="L206" i="1"/>
  <c r="K206" i="1"/>
  <c r="J206" i="1"/>
  <c r="V204" i="1"/>
  <c r="U204" i="1"/>
  <c r="N204" i="1"/>
  <c r="M203" i="1"/>
  <c r="L203" i="1"/>
  <c r="K203" i="1"/>
  <c r="J203" i="1"/>
  <c r="V201" i="1"/>
  <c r="U201" i="1"/>
  <c r="N201" i="1"/>
  <c r="M200" i="1"/>
  <c r="L200" i="1"/>
  <c r="K200" i="1"/>
  <c r="J200" i="1"/>
  <c r="V196" i="1"/>
  <c r="U196" i="1"/>
  <c r="N196" i="1"/>
  <c r="M192" i="1"/>
  <c r="L192" i="1"/>
  <c r="K192" i="1"/>
  <c r="J192" i="1"/>
  <c r="V190" i="1"/>
  <c r="U190" i="1"/>
  <c r="N190" i="1"/>
  <c r="M182" i="1"/>
  <c r="L182" i="1"/>
  <c r="K182" i="1"/>
  <c r="J182" i="1"/>
  <c r="V172" i="1"/>
  <c r="U172" i="1"/>
  <c r="N172" i="1"/>
  <c r="M171" i="1"/>
  <c r="L171" i="1"/>
  <c r="K171" i="1"/>
  <c r="J171" i="1"/>
  <c r="V165" i="1"/>
  <c r="U165" i="1"/>
  <c r="N165" i="1"/>
  <c r="M159" i="1"/>
  <c r="L159" i="1"/>
  <c r="K159" i="1"/>
  <c r="J159" i="1"/>
  <c r="V152" i="1"/>
  <c r="U152" i="1"/>
  <c r="N152" i="1"/>
  <c r="M151" i="1"/>
  <c r="L151" i="1"/>
  <c r="K151" i="1"/>
  <c r="J151" i="1"/>
  <c r="V145" i="1"/>
  <c r="U145" i="1"/>
  <c r="N145" i="1"/>
  <c r="M139" i="1"/>
  <c r="L139" i="1"/>
  <c r="K139" i="1"/>
  <c r="J139" i="1"/>
  <c r="V134" i="1"/>
  <c r="U134" i="1"/>
  <c r="N134" i="1"/>
  <c r="M132" i="1"/>
  <c r="L132" i="1"/>
  <c r="K132" i="1"/>
  <c r="J132" i="1"/>
  <c r="V129" i="1"/>
  <c r="U129" i="1"/>
  <c r="N129" i="1"/>
  <c r="M125" i="1"/>
  <c r="L125" i="1"/>
  <c r="K125" i="1"/>
  <c r="J125" i="1"/>
  <c r="V124" i="1"/>
  <c r="U124" i="1"/>
  <c r="N124" i="1"/>
  <c r="M122" i="1"/>
  <c r="L122" i="1"/>
  <c r="K122" i="1"/>
  <c r="J122" i="1"/>
  <c r="V116" i="1"/>
  <c r="U116" i="1"/>
  <c r="N116" i="1"/>
  <c r="M114" i="1"/>
  <c r="L114" i="1"/>
  <c r="K114" i="1"/>
  <c r="J114" i="1"/>
  <c r="V108" i="1"/>
  <c r="U108" i="1"/>
  <c r="N108" i="1"/>
  <c r="M106" i="1"/>
  <c r="L106" i="1"/>
  <c r="K106" i="1"/>
  <c r="J106" i="1"/>
  <c r="V96" i="1"/>
  <c r="U96" i="1"/>
  <c r="N96" i="1"/>
  <c r="M94" i="1"/>
  <c r="L94" i="1"/>
  <c r="K94" i="1"/>
  <c r="J94" i="1"/>
  <c r="V90" i="1"/>
  <c r="U90" i="1"/>
  <c r="N90" i="1"/>
  <c r="M89" i="1"/>
  <c r="L89" i="1"/>
  <c r="K89" i="1"/>
  <c r="J89" i="1"/>
  <c r="V77" i="1"/>
  <c r="U77" i="1"/>
  <c r="N77" i="1"/>
  <c r="M75" i="1"/>
  <c r="L75" i="1"/>
  <c r="K75" i="1"/>
  <c r="J75" i="1"/>
  <c r="V71" i="1"/>
  <c r="U71" i="1"/>
  <c r="N71" i="1"/>
  <c r="M69" i="1"/>
  <c r="L69" i="1"/>
  <c r="K69" i="1"/>
  <c r="J69" i="1"/>
  <c r="V66" i="1"/>
  <c r="U66" i="1"/>
  <c r="N66" i="1"/>
  <c r="M65" i="1"/>
  <c r="L65" i="1"/>
  <c r="K65" i="1"/>
  <c r="J65" i="1"/>
  <c r="V58" i="1"/>
  <c r="U58" i="1"/>
  <c r="N58" i="1"/>
  <c r="M57" i="1"/>
  <c r="L57" i="1"/>
  <c r="K57" i="1"/>
  <c r="J57" i="1"/>
  <c r="V49" i="1"/>
  <c r="U49" i="1"/>
  <c r="N49" i="1"/>
  <c r="M48" i="1"/>
  <c r="L48" i="1"/>
  <c r="K48" i="1"/>
  <c r="J48" i="1"/>
  <c r="V43" i="1"/>
  <c r="U43" i="1"/>
  <c r="N43" i="1"/>
  <c r="M41" i="1"/>
  <c r="L41" i="1"/>
  <c r="K41" i="1"/>
  <c r="J41" i="1"/>
  <c r="V40" i="1"/>
  <c r="U40" i="1"/>
  <c r="N40" i="1"/>
  <c r="AH39" i="1"/>
  <c r="M38" i="1"/>
  <c r="L38" i="1"/>
  <c r="K38" i="1"/>
  <c r="J38" i="1"/>
  <c r="V29" i="1"/>
  <c r="U29" i="1"/>
  <c r="N29" i="1"/>
  <c r="M27" i="1"/>
  <c r="L27" i="1"/>
  <c r="K27" i="1"/>
  <c r="J27" i="1"/>
  <c r="V24" i="1"/>
  <c r="U24" i="1"/>
  <c r="N24" i="1"/>
  <c r="M22" i="1"/>
  <c r="L22" i="1"/>
  <c r="K22" i="1"/>
  <c r="J22" i="1"/>
  <c r="V17" i="1"/>
  <c r="U17" i="1"/>
  <c r="N17" i="1"/>
  <c r="M16" i="1"/>
  <c r="L16" i="1"/>
  <c r="K16" i="1"/>
  <c r="J16" i="1"/>
  <c r="V9" i="1"/>
  <c r="U9" i="1"/>
  <c r="N9" i="1"/>
  <c r="M259" i="2"/>
  <c r="L259" i="2"/>
  <c r="K259" i="2"/>
  <c r="J259" i="2"/>
  <c r="V252" i="2"/>
  <c r="U252" i="2"/>
  <c r="N252" i="2"/>
  <c r="M250" i="2"/>
  <c r="L250" i="2"/>
  <c r="K250" i="2"/>
  <c r="J250" i="2"/>
  <c r="V243" i="2"/>
  <c r="U243" i="2"/>
  <c r="N243" i="2"/>
  <c r="M242" i="2"/>
  <c r="L242" i="2"/>
  <c r="K242" i="2"/>
  <c r="J242" i="2"/>
  <c r="V240" i="2"/>
  <c r="U240" i="2"/>
  <c r="N240" i="2"/>
  <c r="M239" i="2"/>
  <c r="L239" i="2"/>
  <c r="K239" i="2"/>
  <c r="J239" i="2"/>
  <c r="V238" i="2"/>
  <c r="U238" i="2"/>
  <c r="N238" i="2"/>
  <c r="M237" i="2"/>
  <c r="L237" i="2"/>
  <c r="K237" i="2"/>
  <c r="J237" i="2"/>
  <c r="V233" i="2"/>
  <c r="U233" i="2"/>
  <c r="N233" i="2"/>
  <c r="M232" i="2"/>
  <c r="L232" i="2"/>
  <c r="K232" i="2"/>
  <c r="J232" i="2"/>
  <c r="V215" i="2"/>
  <c r="U215" i="2"/>
  <c r="N215" i="2"/>
  <c r="M214" i="2"/>
  <c r="L214" i="2"/>
  <c r="K214" i="2"/>
  <c r="J214" i="2"/>
  <c r="V201" i="2"/>
  <c r="U201" i="2"/>
  <c r="N201" i="2"/>
  <c r="M200" i="2"/>
  <c r="L200" i="2"/>
  <c r="K200" i="2"/>
  <c r="J200" i="2"/>
  <c r="V186" i="2"/>
  <c r="U186" i="2"/>
  <c r="N186" i="2"/>
  <c r="M184" i="2"/>
  <c r="L184" i="2"/>
  <c r="K184" i="2"/>
  <c r="J184" i="2"/>
  <c r="V183" i="2"/>
  <c r="U183" i="2"/>
  <c r="N183" i="2"/>
  <c r="M182" i="2"/>
  <c r="L182" i="2"/>
  <c r="K182" i="2"/>
  <c r="J182" i="2"/>
  <c r="V179" i="2"/>
  <c r="U179" i="2"/>
  <c r="N179" i="2"/>
  <c r="M178" i="2"/>
  <c r="L178" i="2"/>
  <c r="K178" i="2"/>
  <c r="J178" i="2"/>
  <c r="V172" i="2"/>
  <c r="U172" i="2"/>
  <c r="N172" i="2"/>
  <c r="M171" i="2"/>
  <c r="L171" i="2"/>
  <c r="K171" i="2"/>
  <c r="J171" i="2"/>
  <c r="V166" i="2"/>
  <c r="U166" i="2"/>
  <c r="N166" i="2"/>
  <c r="M165" i="2"/>
  <c r="L165" i="2"/>
  <c r="K165" i="2"/>
  <c r="J165" i="2"/>
  <c r="V160" i="2"/>
  <c r="U160" i="2"/>
  <c r="N160" i="2"/>
  <c r="M159" i="2"/>
  <c r="L159" i="2"/>
  <c r="K159" i="2"/>
  <c r="J159" i="2"/>
  <c r="V152" i="2"/>
  <c r="U152" i="2"/>
  <c r="N152" i="2"/>
  <c r="M151" i="2"/>
  <c r="L151" i="2"/>
  <c r="K151" i="2"/>
  <c r="J151" i="2"/>
  <c r="V147" i="2"/>
  <c r="U147" i="2"/>
  <c r="N147" i="2"/>
  <c r="M146" i="2"/>
  <c r="L146" i="2"/>
  <c r="K146" i="2"/>
  <c r="J146" i="2"/>
  <c r="V141" i="2"/>
  <c r="U141" i="2"/>
  <c r="N141" i="2"/>
  <c r="M139" i="2"/>
  <c r="L139" i="2"/>
  <c r="K139" i="2"/>
  <c r="J139" i="2"/>
  <c r="M137" i="2"/>
  <c r="L137" i="2"/>
  <c r="K137" i="2"/>
  <c r="J137" i="2"/>
  <c r="V134" i="2"/>
  <c r="U134" i="2"/>
  <c r="N134" i="2"/>
  <c r="M133" i="2"/>
  <c r="L133" i="2"/>
  <c r="K133" i="2"/>
  <c r="J133" i="2"/>
  <c r="M128" i="2"/>
  <c r="L128" i="2"/>
  <c r="K128" i="2"/>
  <c r="J128" i="2"/>
  <c r="V121" i="2"/>
  <c r="U121" i="2"/>
  <c r="N121" i="2"/>
  <c r="M119" i="2"/>
  <c r="L119" i="2"/>
  <c r="K119" i="2"/>
  <c r="J119" i="2"/>
  <c r="V113" i="2"/>
  <c r="U113" i="2"/>
  <c r="N113" i="2"/>
  <c r="M112" i="2"/>
  <c r="L112" i="2"/>
  <c r="K112" i="2"/>
  <c r="J112" i="2"/>
  <c r="V106" i="2"/>
  <c r="U106" i="2"/>
  <c r="N106" i="2"/>
  <c r="M104" i="2"/>
  <c r="L104" i="2"/>
  <c r="K104" i="2"/>
  <c r="J104" i="2"/>
  <c r="M99" i="2"/>
  <c r="L99" i="2"/>
  <c r="K99" i="2"/>
  <c r="J99" i="2"/>
  <c r="V95" i="2"/>
  <c r="U95" i="2"/>
  <c r="N95" i="2"/>
  <c r="M93" i="2"/>
  <c r="L93" i="2"/>
  <c r="K93" i="2"/>
  <c r="J93" i="2"/>
  <c r="V89" i="2"/>
  <c r="U89" i="2"/>
  <c r="N89" i="2"/>
  <c r="M87" i="2"/>
  <c r="L87" i="2"/>
  <c r="K87" i="2"/>
  <c r="J87" i="2"/>
  <c r="V82" i="2"/>
  <c r="U82" i="2"/>
  <c r="N82" i="2"/>
  <c r="M81" i="2"/>
  <c r="L81" i="2"/>
  <c r="K81" i="2"/>
  <c r="J81" i="2"/>
  <c r="V78" i="2"/>
  <c r="U78" i="2"/>
  <c r="N78" i="2"/>
  <c r="M77" i="2"/>
  <c r="L77" i="2"/>
  <c r="K77" i="2"/>
  <c r="J77" i="2"/>
  <c r="V76" i="2"/>
  <c r="U76" i="2"/>
  <c r="N76" i="2"/>
  <c r="M74" i="2"/>
  <c r="L74" i="2"/>
  <c r="K74" i="2"/>
  <c r="J74" i="2"/>
  <c r="V70" i="2"/>
  <c r="U70" i="2"/>
  <c r="N70" i="2"/>
  <c r="M69" i="2"/>
  <c r="L69" i="2"/>
  <c r="K69" i="2"/>
  <c r="J69" i="2"/>
  <c r="V65" i="2"/>
  <c r="U65" i="2"/>
  <c r="N65" i="2"/>
  <c r="M63" i="2"/>
  <c r="L63" i="2"/>
  <c r="K63" i="2"/>
  <c r="J63" i="2"/>
  <c r="V60" i="2"/>
  <c r="U60" i="2"/>
  <c r="N60" i="2"/>
  <c r="M58" i="2"/>
  <c r="L58" i="2"/>
  <c r="K58" i="2"/>
  <c r="J58" i="2"/>
  <c r="V55" i="2"/>
  <c r="U55" i="2"/>
  <c r="N55" i="2"/>
  <c r="M54" i="2"/>
  <c r="L54" i="2"/>
  <c r="K54" i="2"/>
  <c r="J54" i="2"/>
  <c r="V50" i="2"/>
  <c r="U50" i="2"/>
  <c r="N50" i="2"/>
  <c r="M49" i="2"/>
  <c r="L49" i="2"/>
  <c r="K49" i="2"/>
  <c r="J49" i="2"/>
  <c r="V42" i="2"/>
  <c r="U42" i="2"/>
  <c r="N42" i="2"/>
  <c r="M40" i="2"/>
  <c r="L40" i="2"/>
  <c r="K40" i="2"/>
  <c r="J40" i="2"/>
  <c r="V38" i="2"/>
  <c r="U38" i="2"/>
  <c r="N38" i="2"/>
  <c r="V37" i="2"/>
  <c r="U37" i="2"/>
  <c r="N37" i="2"/>
  <c r="V36" i="2"/>
  <c r="U36" i="2"/>
  <c r="N36" i="2"/>
  <c r="M34" i="2"/>
  <c r="L34" i="2"/>
  <c r="K34" i="2"/>
  <c r="J34" i="2"/>
  <c r="V30" i="2"/>
  <c r="U30" i="2"/>
  <c r="N30" i="2"/>
  <c r="M29" i="2"/>
  <c r="L29" i="2"/>
  <c r="K29" i="2"/>
  <c r="J29" i="2"/>
  <c r="V24" i="2"/>
  <c r="U24" i="2"/>
  <c r="N24" i="2"/>
  <c r="M23" i="2"/>
  <c r="L23" i="2"/>
  <c r="K23" i="2"/>
  <c r="J23" i="2"/>
  <c r="V13" i="2"/>
  <c r="U13" i="2"/>
  <c r="N13" i="2"/>
  <c r="M12" i="2"/>
  <c r="L12" i="2"/>
  <c r="K12" i="2"/>
  <c r="J12" i="2"/>
  <c r="V8" i="2"/>
  <c r="U8" i="2"/>
  <c r="N8" i="2"/>
  <c r="M409" i="4"/>
  <c r="L409" i="4"/>
  <c r="K409" i="4"/>
  <c r="J409" i="4"/>
  <c r="M400" i="4"/>
  <c r="L400" i="4"/>
  <c r="K400" i="4"/>
  <c r="J400" i="4"/>
  <c r="M390" i="4"/>
  <c r="L390" i="4"/>
  <c r="K390" i="4"/>
  <c r="J390" i="4"/>
  <c r="M382" i="4"/>
  <c r="L382" i="4"/>
  <c r="K382" i="4"/>
  <c r="J382" i="4"/>
  <c r="M373" i="4"/>
  <c r="L373" i="4"/>
  <c r="K373" i="4"/>
  <c r="J373" i="4"/>
  <c r="M364" i="4"/>
  <c r="L364" i="4"/>
  <c r="K364" i="4"/>
  <c r="J364" i="4"/>
  <c r="M355" i="4"/>
  <c r="L355" i="4"/>
  <c r="K355" i="4"/>
  <c r="J355" i="4"/>
  <c r="M346" i="4"/>
  <c r="L346" i="4"/>
  <c r="K346" i="4"/>
  <c r="J346" i="4"/>
  <c r="M337" i="4"/>
  <c r="L337" i="4"/>
  <c r="K337" i="4"/>
  <c r="J337" i="4"/>
  <c r="M326" i="4"/>
  <c r="L326" i="4"/>
  <c r="K326" i="4"/>
  <c r="J326" i="4"/>
  <c r="M315" i="4"/>
  <c r="L315" i="4"/>
  <c r="K315" i="4"/>
  <c r="J315" i="4"/>
  <c r="M302" i="4"/>
  <c r="L302" i="4"/>
  <c r="K302" i="4"/>
  <c r="J302" i="4"/>
  <c r="M290" i="4"/>
  <c r="L290" i="4"/>
  <c r="K290" i="4"/>
  <c r="J290" i="4"/>
  <c r="M282" i="4"/>
  <c r="L282" i="4"/>
  <c r="K282" i="4"/>
  <c r="J282" i="4"/>
  <c r="M272" i="4"/>
  <c r="L272" i="4"/>
  <c r="K272" i="4"/>
  <c r="J272" i="4"/>
  <c r="M269" i="4"/>
  <c r="L269" i="4"/>
  <c r="K269" i="4"/>
  <c r="J269" i="4"/>
  <c r="M262" i="4"/>
  <c r="L262" i="4"/>
  <c r="K262" i="4"/>
  <c r="J262" i="4"/>
  <c r="M259" i="4"/>
  <c r="L259" i="4"/>
  <c r="K259" i="4"/>
  <c r="J259" i="4"/>
  <c r="M253" i="4"/>
  <c r="L253" i="4"/>
  <c r="K253" i="4"/>
  <c r="J253" i="4"/>
  <c r="M246" i="4"/>
  <c r="L246" i="4"/>
  <c r="K246" i="4"/>
  <c r="J246" i="4"/>
  <c r="M243" i="4"/>
  <c r="L243" i="4"/>
  <c r="K243" i="4"/>
  <c r="J243" i="4"/>
  <c r="M239" i="4"/>
  <c r="L239" i="4"/>
  <c r="K239" i="4"/>
  <c r="J239" i="4"/>
  <c r="M237" i="4"/>
  <c r="L237" i="4"/>
  <c r="K237" i="4"/>
  <c r="J237" i="4"/>
  <c r="M233" i="4"/>
  <c r="L233" i="4"/>
  <c r="K233" i="4"/>
  <c r="J233" i="4"/>
  <c r="N231" i="4"/>
  <c r="M229" i="4"/>
  <c r="L229" i="4"/>
  <c r="K229" i="4"/>
  <c r="J229" i="4"/>
  <c r="M227" i="4"/>
  <c r="L227" i="4"/>
  <c r="K227" i="4"/>
  <c r="J227" i="4"/>
  <c r="M222" i="4"/>
  <c r="L222" i="4"/>
  <c r="K222" i="4"/>
  <c r="J222" i="4"/>
  <c r="M218" i="4"/>
  <c r="L218" i="4"/>
  <c r="K218" i="4"/>
  <c r="J218" i="4"/>
  <c r="M214" i="4"/>
  <c r="L214" i="4"/>
  <c r="K214" i="4"/>
  <c r="J214" i="4"/>
  <c r="M209" i="4"/>
  <c r="L209" i="4"/>
  <c r="K209" i="4"/>
  <c r="J209" i="4"/>
  <c r="M206" i="4"/>
  <c r="L206" i="4"/>
  <c r="K206" i="4"/>
  <c r="J206" i="4"/>
  <c r="M201" i="4"/>
  <c r="L201" i="4"/>
  <c r="K201" i="4"/>
  <c r="J201" i="4"/>
  <c r="M197" i="4"/>
  <c r="L197" i="4"/>
  <c r="K197" i="4"/>
  <c r="J197" i="4"/>
  <c r="M186" i="4"/>
  <c r="L186" i="4"/>
  <c r="K186" i="4"/>
  <c r="J186" i="4"/>
  <c r="M183" i="4"/>
  <c r="L183" i="4"/>
  <c r="K183" i="4"/>
  <c r="J183" i="4"/>
  <c r="M171" i="4"/>
  <c r="L171" i="4"/>
  <c r="K171" i="4"/>
  <c r="J171" i="4"/>
  <c r="M87" i="4"/>
  <c r="L87" i="4"/>
  <c r="K87" i="4"/>
  <c r="J87" i="4"/>
  <c r="M76" i="4"/>
  <c r="L76" i="4"/>
  <c r="K76" i="4"/>
  <c r="J76" i="4"/>
  <c r="M73" i="4"/>
  <c r="L73" i="4"/>
  <c r="K73" i="4"/>
  <c r="J73" i="4"/>
  <c r="M71" i="4"/>
  <c r="L71" i="4"/>
  <c r="K71" i="4"/>
  <c r="J71" i="4"/>
  <c r="M19" i="4"/>
  <c r="L19" i="4"/>
  <c r="K19" i="4"/>
  <c r="J19" i="4"/>
  <c r="M12" i="4"/>
  <c r="L12" i="4"/>
  <c r="K12" i="4"/>
  <c r="J12" i="4"/>
  <c r="N13" i="4" l="1"/>
  <c r="N347" i="4"/>
  <c r="U7" i="4"/>
  <c r="U338" i="4"/>
  <c r="N270" i="4"/>
  <c r="N185" i="4"/>
  <c r="N215" i="4"/>
  <c r="N223" i="4"/>
  <c r="U228" i="4"/>
  <c r="N303" i="4"/>
  <c r="N170" i="4"/>
  <c r="U178" i="4"/>
  <c r="N245" i="4"/>
  <c r="U264" i="4"/>
  <c r="N383" i="4"/>
  <c r="N72" i="4"/>
  <c r="U75" i="4"/>
  <c r="N207" i="4"/>
  <c r="U210" i="4"/>
  <c r="N238" i="4"/>
  <c r="U241" i="4"/>
  <c r="N283" i="4"/>
  <c r="U291" i="4"/>
  <c r="N365" i="4"/>
  <c r="U375" i="4"/>
  <c r="N260" i="4"/>
  <c r="N327" i="4"/>
  <c r="N401" i="4"/>
  <c r="N264" i="4"/>
  <c r="N291" i="4"/>
  <c r="N338" i="4"/>
  <c r="N375" i="4"/>
  <c r="U70" i="4"/>
  <c r="U86" i="4"/>
  <c r="U203" i="4"/>
  <c r="U220" i="4"/>
  <c r="U234" i="4"/>
  <c r="U255" i="4"/>
  <c r="N255" i="4"/>
  <c r="U273" i="4"/>
  <c r="N273" i="4"/>
  <c r="U316" i="4"/>
  <c r="N316" i="4"/>
  <c r="U356" i="4"/>
  <c r="N356" i="4"/>
  <c r="U392" i="4"/>
  <c r="N392" i="4"/>
  <c r="N7" i="4"/>
  <c r="U13" i="4"/>
  <c r="N70" i="4"/>
  <c r="U72" i="4"/>
  <c r="N75" i="4"/>
  <c r="N86" i="4"/>
  <c r="U170" i="4"/>
  <c r="N178" i="4"/>
  <c r="U185" i="4"/>
  <c r="U194" i="4"/>
  <c r="U198" i="4"/>
  <c r="N203" i="4"/>
  <c r="U207" i="4"/>
  <c r="N210" i="4"/>
  <c r="U215" i="4"/>
  <c r="N220" i="4"/>
  <c r="U223" i="4"/>
  <c r="N228" i="4"/>
  <c r="U231" i="4"/>
  <c r="N234" i="4"/>
  <c r="U238" i="4"/>
  <c r="N241" i="4"/>
  <c r="U245" i="4"/>
  <c r="U260" i="4"/>
  <c r="U270" i="4"/>
  <c r="U283" i="4"/>
  <c r="U303" i="4"/>
  <c r="U327" i="4"/>
  <c r="U347" i="4"/>
  <c r="U365" i="4"/>
  <c r="U383" i="4"/>
  <c r="U401" i="4"/>
  <c r="N198" i="4"/>
  <c r="N194" i="4"/>
  <c r="N8" i="9"/>
  <c r="U8" i="9"/>
  <c r="N23" i="9"/>
  <c r="U23" i="9"/>
</calcChain>
</file>

<file path=xl/sharedStrings.xml><?xml version="1.0" encoding="utf-8"?>
<sst xmlns="http://schemas.openxmlformats.org/spreadsheetml/2006/main" count="4362" uniqueCount="1027">
  <si>
    <t>№ трансформатора</t>
  </si>
  <si>
    <t>Т-1</t>
  </si>
  <si>
    <t>ТП-2</t>
  </si>
  <si>
    <t>ТП-5</t>
  </si>
  <si>
    <t>Резерв</t>
  </si>
  <si>
    <t>ТП-7</t>
  </si>
  <si>
    <t>Т-2</t>
  </si>
  <si>
    <t>ТП-34</t>
  </si>
  <si>
    <t>Котельная</t>
  </si>
  <si>
    <t>ТП-32</t>
  </si>
  <si>
    <t>Пилорама</t>
  </si>
  <si>
    <t>ТП-42</t>
  </si>
  <si>
    <t>ТП-74</t>
  </si>
  <si>
    <t>ТП-46</t>
  </si>
  <si>
    <t>ТП-51</t>
  </si>
  <si>
    <t>Столбец1</t>
  </si>
  <si>
    <t>РЭС</t>
  </si>
  <si>
    <t>Участок</t>
  </si>
  <si>
    <t>Диспетчерское наименование ТП (РП)</t>
  </si>
  <si>
    <t>Мощность трансформатора, кВА</t>
  </si>
  <si>
    <t>Номинальный ток тр-ра по стороне НН, А</t>
  </si>
  <si>
    <t>Дата проведения замера</t>
  </si>
  <si>
    <t>Номер группы (рубильника)</t>
  </si>
  <si>
    <t>Наименование отходящего фидера 0,4 кВ</t>
  </si>
  <si>
    <t>Нагрузка по фазам, А</t>
  </si>
  <si>
    <t>А</t>
  </si>
  <si>
    <t>В</t>
  </si>
  <si>
    <t>С</t>
  </si>
  <si>
    <t>Итого</t>
  </si>
  <si>
    <t xml:space="preserve">Iсреднее, А
</t>
  </si>
  <si>
    <t>Напряжение, В</t>
  </si>
  <si>
    <t>Линейное</t>
  </si>
  <si>
    <t>Фазное</t>
  </si>
  <si>
    <t>"А-В"</t>
  </si>
  <si>
    <t>"В-С"</t>
  </si>
  <si>
    <t>"С-А"</t>
  </si>
  <si>
    <t>"А-О"</t>
  </si>
  <si>
    <t>"В-О"</t>
  </si>
  <si>
    <t>"С-О"</t>
  </si>
  <si>
    <t>Коэффициент загрузки тр-ра, %</t>
  </si>
  <si>
    <t>Проверил: (должность)</t>
  </si>
  <si>
    <t xml:space="preserve">     Исполнитель: (должность)</t>
  </si>
  <si>
    <t>СТО</t>
  </si>
  <si>
    <t>ПС-110/6/0,4 кВ "Карталы Тяговая-1"</t>
  </si>
  <si>
    <t>ТП-91</t>
  </si>
  <si>
    <t>Ленина,36,40,42,44,52</t>
  </si>
  <si>
    <t>Орджоникидзе, 11а</t>
  </si>
  <si>
    <t>Ленина,48,50,Блюхера,2,д/с Берёзка</t>
  </si>
  <si>
    <t>Зои Космод., 3,Ленина, 46</t>
  </si>
  <si>
    <t>Зои Космод.,2а(поврежд.)</t>
  </si>
  <si>
    <t>Кафе(поврежд.)</t>
  </si>
  <si>
    <t>Поликлиника РЖД</t>
  </si>
  <si>
    <t>ТК Визави</t>
  </si>
  <si>
    <t>Калмыкова,4а</t>
  </si>
  <si>
    <t>Пушкина,14б</t>
  </si>
  <si>
    <t>Славы,12а</t>
  </si>
  <si>
    <t>Магазин</t>
  </si>
  <si>
    <t>Славы,10</t>
  </si>
  <si>
    <t>Славы,14а</t>
  </si>
  <si>
    <t>Славы,16а</t>
  </si>
  <si>
    <t>Жданова,5</t>
  </si>
  <si>
    <t>Сбербанк</t>
  </si>
  <si>
    <t>М-н Автоэмали</t>
  </si>
  <si>
    <t>Жданова,7</t>
  </si>
  <si>
    <t>Жданова,3</t>
  </si>
  <si>
    <t>Стр.площадка,14</t>
  </si>
  <si>
    <t>КБО</t>
  </si>
  <si>
    <t>КТП 87</t>
  </si>
  <si>
    <t>Нахимова левая</t>
  </si>
  <si>
    <t>Нахимова правая</t>
  </si>
  <si>
    <t>Спортивная</t>
  </si>
  <si>
    <t>Карла Маркса</t>
  </si>
  <si>
    <t>Коротков</t>
  </si>
  <si>
    <t>Фрегат</t>
  </si>
  <si>
    <t>ТП-90</t>
  </si>
  <si>
    <t>М-н Каширинский</t>
  </si>
  <si>
    <t>Карпов,кафе ЖИ-ШИ</t>
  </si>
  <si>
    <t>Киоск по Бр.Кашириных,2б</t>
  </si>
  <si>
    <t>Жданова 1/1</t>
  </si>
  <si>
    <t>Кафе Аэлита</t>
  </si>
  <si>
    <t>Тепл.пункт ОАО "ЧОКЭ"</t>
  </si>
  <si>
    <t>Славы,8б</t>
  </si>
  <si>
    <t>Бр.Кашириных,2а</t>
  </si>
  <si>
    <t>Мировой суд</t>
  </si>
  <si>
    <t>Жданова,1,Славы,8</t>
  </si>
  <si>
    <t>М-н Магнит</t>
  </si>
  <si>
    <t>Администрация КМР</t>
  </si>
  <si>
    <t>Пушкина,4,КС№13 Газпром</t>
  </si>
  <si>
    <t>М-н Союз</t>
  </si>
  <si>
    <t>Ленина,5</t>
  </si>
  <si>
    <t>М-н Пятёрочка</t>
  </si>
  <si>
    <t>Ленина,5а,Пушкина,6,ГРП Газпром</t>
  </si>
  <si>
    <t>Налоговая инспекция</t>
  </si>
  <si>
    <t>М-н Ника</t>
  </si>
  <si>
    <t>Гараж,Пенсионный фонд</t>
  </si>
  <si>
    <t>Пушкина,2</t>
  </si>
  <si>
    <t>Прокуратура</t>
  </si>
  <si>
    <t>Ленина,6а,8,10</t>
  </si>
  <si>
    <t>Магазин ЖТК</t>
  </si>
  <si>
    <t>Стройплощадка правая ст.</t>
  </si>
  <si>
    <t>Стройплощадка левая ст.</t>
  </si>
  <si>
    <t>Калмыкова,2,3,3а</t>
  </si>
  <si>
    <t>Ленина,10а</t>
  </si>
  <si>
    <t>Стройплощадка,1а</t>
  </si>
  <si>
    <t>Ленина,2,4,4а,6,Славы,13</t>
  </si>
  <si>
    <t>Стройплощадка,4а</t>
  </si>
  <si>
    <t>Интерсвязь</t>
  </si>
  <si>
    <t>Здание суда</t>
  </si>
  <si>
    <t>Славы,13а,14</t>
  </si>
  <si>
    <t>Пушкина,7</t>
  </si>
  <si>
    <t>ДК Россия</t>
  </si>
  <si>
    <t>М-н Каприз</t>
  </si>
  <si>
    <t>Перекачка</t>
  </si>
  <si>
    <t>Ленина,9а</t>
  </si>
  <si>
    <t>Пушкина,8,10</t>
  </si>
  <si>
    <t>Редакция КН</t>
  </si>
  <si>
    <t>М-н Апрель,м-н Взял сделал</t>
  </si>
  <si>
    <t>Галакс</t>
  </si>
  <si>
    <t>Пушкина,8а</t>
  </si>
  <si>
    <t>ТП-54</t>
  </si>
  <si>
    <t>ПС-27,5/10/6 кВ "Карталы Тяговая-2"</t>
  </si>
  <si>
    <t>Детский сад</t>
  </si>
  <si>
    <t>Акмолинская,60,62,68,70</t>
  </si>
  <si>
    <t>Акмолинская,64а</t>
  </si>
  <si>
    <t>Коттеджи Акмолинская</t>
  </si>
  <si>
    <t>Ж/дома Акмолинская,Станционная</t>
  </si>
  <si>
    <t>Музей,гараж,Ленина,12.14,Роддом</t>
  </si>
  <si>
    <t>Коттеджи</t>
  </si>
  <si>
    <t>Аптека 36,6 (Раджабов С.Д.)</t>
  </si>
  <si>
    <t>Коэффициент загрузки тр-ра, % макс. ток</t>
  </si>
  <si>
    <t>Наименование структурной единицы сетевой организации</t>
  </si>
  <si>
    <t>Коэффициент загрузки тр-ра, % макс.</t>
  </si>
  <si>
    <t>О</t>
  </si>
  <si>
    <t>фидер  "Стройка" ПС 110/35/10/6кВ Южноуральская</t>
  </si>
  <si>
    <t>ООО "МЭС"</t>
  </si>
  <si>
    <t>Южноуральский</t>
  </si>
  <si>
    <t>КТП-2502</t>
  </si>
  <si>
    <t>Рембаза</t>
  </si>
  <si>
    <t>Транс</t>
  </si>
  <si>
    <t>Петра +</t>
  </si>
  <si>
    <t>ИП Анастасов</t>
  </si>
  <si>
    <t>ТП-2504</t>
  </si>
  <si>
    <t>Стройкон</t>
  </si>
  <si>
    <t>Гермес</t>
  </si>
  <si>
    <t>Пато</t>
  </si>
  <si>
    <t>ПрогрессМ</t>
  </si>
  <si>
    <t>Уралгазавтоматика</t>
  </si>
  <si>
    <t>Дроздова</t>
  </si>
  <si>
    <t>Дом престарелых</t>
  </si>
  <si>
    <t>Матросов</t>
  </si>
  <si>
    <t>Ремекс</t>
  </si>
  <si>
    <t>Шанс</t>
  </si>
  <si>
    <t xml:space="preserve">ООО "МЭС" </t>
  </si>
  <si>
    <t xml:space="preserve">Южноуральский </t>
  </si>
  <si>
    <t>КТП-2506</t>
  </si>
  <si>
    <t>Полиммераппарат 1</t>
  </si>
  <si>
    <t>Полиммераппарат 2</t>
  </si>
  <si>
    <t>Полиммераппарат 3</t>
  </si>
  <si>
    <t xml:space="preserve">ООО "МЭС"  </t>
  </si>
  <si>
    <t>ТП-2508</t>
  </si>
  <si>
    <t>Контар 1</t>
  </si>
  <si>
    <t>Контар 2</t>
  </si>
  <si>
    <t>Полимераппарат</t>
  </si>
  <si>
    <t>фидер "АЗПБ" ПС 110/35/10/6кВ Южноуральская</t>
  </si>
  <si>
    <t>ТП-1</t>
  </si>
  <si>
    <t>общ.</t>
  </si>
  <si>
    <t>Уралграфит</t>
  </si>
  <si>
    <t>СТДМ</t>
  </si>
  <si>
    <t>фидер "Плановый" ПС 110/35/10/6кВ Южноуральская</t>
  </si>
  <si>
    <t>КТП-2561</t>
  </si>
  <si>
    <t>Гайнетдинов</t>
  </si>
  <si>
    <t>Шаров</t>
  </si>
  <si>
    <t>Гайнетдинов Вивальди</t>
  </si>
  <si>
    <t>Агарков</t>
  </si>
  <si>
    <t>Магазины</t>
  </si>
  <si>
    <t>Сугурова</t>
  </si>
  <si>
    <t>КТП-346П</t>
  </si>
  <si>
    <t>Злак сервис</t>
  </si>
  <si>
    <t>Злак маркет</t>
  </si>
  <si>
    <t>Храм</t>
  </si>
  <si>
    <t>КТП-328П</t>
  </si>
  <si>
    <t>ул. Степная 1</t>
  </si>
  <si>
    <t>ул. Степная 2</t>
  </si>
  <si>
    <t>КТП-329П</t>
  </si>
  <si>
    <t>фидер "Мирный" ПС 35/10кВ Половинская</t>
  </si>
  <si>
    <t>КТП-3518</t>
  </si>
  <si>
    <t>Метакрит</t>
  </si>
  <si>
    <t>ТП-3517</t>
  </si>
  <si>
    <t>Гараж</t>
  </si>
  <si>
    <t>Поселок 1</t>
  </si>
  <si>
    <t>ТП-3516</t>
  </si>
  <si>
    <t>Поселок 2</t>
  </si>
  <si>
    <t>Поселок 3</t>
  </si>
  <si>
    <t>Дет.сад</t>
  </si>
  <si>
    <t>Жилой дом</t>
  </si>
  <si>
    <t>фидер "Южная 1" ПС 35/10кВ Увельская</t>
  </si>
  <si>
    <t>КТП-308П</t>
  </si>
  <si>
    <t>Контора</t>
  </si>
  <si>
    <t>Склады</t>
  </si>
  <si>
    <t>Мойка</t>
  </si>
  <si>
    <t>фидер "Половинка" ПС 35/10кВ Южная</t>
  </si>
  <si>
    <t>ТП-332П</t>
  </si>
  <si>
    <t xml:space="preserve">Т-1                </t>
  </si>
  <si>
    <t>Фок</t>
  </si>
  <si>
    <t xml:space="preserve">Фидер 1 </t>
  </si>
  <si>
    <t>Фидер 2</t>
  </si>
  <si>
    <t>фидер "Увельская 1" ПС 35/10кВ Южная</t>
  </si>
  <si>
    <t>ТП-362П</t>
  </si>
  <si>
    <t>Фидер 1</t>
  </si>
  <si>
    <t>Фидер 3</t>
  </si>
  <si>
    <t>Фидер 4</t>
  </si>
  <si>
    <t>Фидер 5</t>
  </si>
  <si>
    <t>Фидер 6</t>
  </si>
  <si>
    <t>фидер "Кичигино 1" ПС 35/10кВ Кичигинская</t>
  </si>
  <si>
    <t>КТП-377П</t>
  </si>
  <si>
    <t>КНС</t>
  </si>
  <si>
    <t>Магнит</t>
  </si>
  <si>
    <t>ул. Крылова д.23</t>
  </si>
  <si>
    <t>ул. Крылова д.25</t>
  </si>
  <si>
    <t>ул. Крылова д.27</t>
  </si>
  <si>
    <t>ул. Крылова д.29</t>
  </si>
  <si>
    <t>фидер "Ремзавод" ПС 35/10кВ Кичигинская</t>
  </si>
  <si>
    <t>ТП-3</t>
  </si>
  <si>
    <t>Сваитехно</t>
  </si>
  <si>
    <t>Сторожка</t>
  </si>
  <si>
    <t>Цех</t>
  </si>
  <si>
    <t>Очистные</t>
  </si>
  <si>
    <t>фидер "3", "25" ПС 35/10кВ Ключи</t>
  </si>
  <si>
    <t>ТП-4522</t>
  </si>
  <si>
    <t>Теле2</t>
  </si>
  <si>
    <t>ул. Лесная</t>
  </si>
  <si>
    <t>Насос1</t>
  </si>
  <si>
    <t>Насос2</t>
  </si>
  <si>
    <t>ввод1</t>
  </si>
  <si>
    <t>ул. Российская</t>
  </si>
  <si>
    <t>ввод2</t>
  </si>
  <si>
    <t>Насос3</t>
  </si>
  <si>
    <t>ТП-4523</t>
  </si>
  <si>
    <t>ГРП</t>
  </si>
  <si>
    <t>Дет.сад №24 ввод1</t>
  </si>
  <si>
    <t>Дет.сад №24 ввод2</t>
  </si>
  <si>
    <t>ул. Западная, 24</t>
  </si>
  <si>
    <t>ул. Западная, 28</t>
  </si>
  <si>
    <t>Алый парус</t>
  </si>
  <si>
    <t>КТП-4524</t>
  </si>
  <si>
    <t>ул. Северная1</t>
  </si>
  <si>
    <t>ул. Северная2</t>
  </si>
  <si>
    <t>ул. Северная3</t>
  </si>
  <si>
    <t>ул. Северная4</t>
  </si>
  <si>
    <t>Насосная</t>
  </si>
  <si>
    <t>ТП-4525</t>
  </si>
  <si>
    <t>ул. Пушкина,14</t>
  </si>
  <si>
    <t>ул. Пушкина,12</t>
  </si>
  <si>
    <t>ул. Пушкина,20</t>
  </si>
  <si>
    <t>ул. Пушкина,18</t>
  </si>
  <si>
    <t>ТП-4526</t>
  </si>
  <si>
    <t>ул. Некрасова, 2</t>
  </si>
  <si>
    <t>ул. Некрасова, 6А</t>
  </si>
  <si>
    <t>ул. Некрасова, 4</t>
  </si>
  <si>
    <t>КТП-4527</t>
  </si>
  <si>
    <t>ул. Школьная</t>
  </si>
  <si>
    <t>ул. Станционная</t>
  </si>
  <si>
    <t>КТП-3</t>
  </si>
  <si>
    <t>фидер "1", "11" ПС  Мехзавод</t>
  </si>
  <si>
    <t>ТП-4529</t>
  </si>
  <si>
    <t>ул. 1 квартал,9</t>
  </si>
  <si>
    <t>ул. 1 квартал,3</t>
  </si>
  <si>
    <t>ул. Пятилетки,7</t>
  </si>
  <si>
    <t>ул. Горького</t>
  </si>
  <si>
    <t>ул. Труда</t>
  </si>
  <si>
    <t>ул. 1 квартал,1</t>
  </si>
  <si>
    <t>ТП-4530</t>
  </si>
  <si>
    <t>ул. 2 ой квартал,3</t>
  </si>
  <si>
    <t>Пятерочка</t>
  </si>
  <si>
    <t>ул. 2 ой квартал,1</t>
  </si>
  <si>
    <t>ул. 2 ой квартал,4</t>
  </si>
  <si>
    <t>ул. 2 ой квартал,6</t>
  </si>
  <si>
    <t>ТП-4531</t>
  </si>
  <si>
    <t>ул. 3-й квартал,3</t>
  </si>
  <si>
    <t>ул. 3-й квартал,3-4</t>
  </si>
  <si>
    <t>ул. 3-й квартал,5-6</t>
  </si>
  <si>
    <t>КТП-4532</t>
  </si>
  <si>
    <t>фидер,1</t>
  </si>
  <si>
    <t>фидер,2</t>
  </si>
  <si>
    <t>ул. Зеленая</t>
  </si>
  <si>
    <t>КТП-2</t>
  </si>
  <si>
    <t>ул. Элеваторная, 85</t>
  </si>
  <si>
    <t>КТП-4</t>
  </si>
  <si>
    <t>Водокачка</t>
  </si>
  <si>
    <t>ТП-4528</t>
  </si>
  <si>
    <t>ул. 1 квартал,5</t>
  </si>
  <si>
    <t>ул. Пятилетки</t>
  </si>
  <si>
    <t>ул. 1 квартал,4</t>
  </si>
  <si>
    <t>Больница</t>
  </si>
  <si>
    <t>фидер "32" ПС  Мехзавод</t>
  </si>
  <si>
    <t>ТП-4535</t>
  </si>
  <si>
    <t>Котеджи</t>
  </si>
  <si>
    <t>Подвал</t>
  </si>
  <si>
    <t>Автомастерская</t>
  </si>
  <si>
    <t>ул. Нефтебаза</t>
  </si>
  <si>
    <t>Мальцев</t>
  </si>
  <si>
    <t>Общежитие</t>
  </si>
  <si>
    <t>Каскад</t>
  </si>
  <si>
    <t>Начальник СЭРС/заместитель начальника участка Южноуральского подразделения</t>
  </si>
  <si>
    <t>Волков Е.А.</t>
  </si>
  <si>
    <t>Начальник участка Южноуральского подразделения</t>
  </si>
  <si>
    <t>Ткаченко А.А.</t>
  </si>
  <si>
    <t>Фидер 0</t>
  </si>
  <si>
    <t>Озерский</t>
  </si>
  <si>
    <t>ТП-010</t>
  </si>
  <si>
    <t>"Твой дом"</t>
  </si>
  <si>
    <t>СН</t>
  </si>
  <si>
    <t>ООО "Завод Деталь"</t>
  </si>
  <si>
    <t>МСУ-111</t>
  </si>
  <si>
    <t>Итого:</t>
  </si>
  <si>
    <t>ТП-101</t>
  </si>
  <si>
    <t>ИП Денисов А.Н.</t>
  </si>
  <si>
    <t>ТП-102</t>
  </si>
  <si>
    <t>833А679</t>
  </si>
  <si>
    <t>ООО "Гарант-Ойл"</t>
  </si>
  <si>
    <t>ТП-113</t>
  </si>
  <si>
    <t>Кошек Ю.П.</t>
  </si>
  <si>
    <t>Сарамотин</t>
  </si>
  <si>
    <t>ПП Агат</t>
  </si>
  <si>
    <t>ПП Агат (ОИМ)</t>
  </si>
  <si>
    <t>ИП Елизарова</t>
  </si>
  <si>
    <t>ИП Дудченко</t>
  </si>
  <si>
    <t>ТП-400</t>
  </si>
  <si>
    <t>ПК Эпрон</t>
  </si>
  <si>
    <t>ИП Усовик Ю.И.</t>
  </si>
  <si>
    <t>ТП-418</t>
  </si>
  <si>
    <t>Пума</t>
  </si>
  <si>
    <t>ТП-419</t>
  </si>
  <si>
    <t>ИП Ковальчук</t>
  </si>
  <si>
    <t>СНТ "Успех" насосная</t>
  </si>
  <si>
    <t>ТП-420</t>
  </si>
  <si>
    <t>ИП Числов</t>
  </si>
  <si>
    <t>СНТ "Светлячок"</t>
  </si>
  <si>
    <t>ТП-701</t>
  </si>
  <si>
    <t>ГСК 135</t>
  </si>
  <si>
    <t>Золотой век</t>
  </si>
  <si>
    <t>Статус</t>
  </si>
  <si>
    <t>ТП-701А</t>
  </si>
  <si>
    <t>ООО "Актив"</t>
  </si>
  <si>
    <t>ТП-601А</t>
  </si>
  <si>
    <t>ИК-24</t>
  </si>
  <si>
    <t>отключено</t>
  </si>
  <si>
    <t>ТП-602</t>
  </si>
  <si>
    <t>СНТ "Тюльпан"</t>
  </si>
  <si>
    <t>ИП Шеремет</t>
  </si>
  <si>
    <t>прим. Параллельная работа трансформаторов</t>
  </si>
  <si>
    <t>Фидер 9</t>
  </si>
  <si>
    <t>ТП-901</t>
  </si>
  <si>
    <t>ГСК 144/4</t>
  </si>
  <si>
    <t>ГСК 172</t>
  </si>
  <si>
    <t>Патрина</t>
  </si>
  <si>
    <t>ТП-902</t>
  </si>
  <si>
    <t>СНТ "Черемушки"</t>
  </si>
  <si>
    <t>СНТ "Родник"</t>
  </si>
  <si>
    <t>Ложкин</t>
  </si>
  <si>
    <t>ТП-924</t>
  </si>
  <si>
    <t>ГСК №141</t>
  </si>
  <si>
    <t>Пещеров</t>
  </si>
  <si>
    <t>Фидер 10</t>
  </si>
  <si>
    <t>ТП-410</t>
  </si>
  <si>
    <t>ГСК №174</t>
  </si>
  <si>
    <t>ООО "Спецбурмаш"</t>
  </si>
  <si>
    <t>Уральский вариант</t>
  </si>
  <si>
    <t>ГСК №009</t>
  </si>
  <si>
    <t>ИП Матвеев</t>
  </si>
  <si>
    <t>Новогорный</t>
  </si>
  <si>
    <t>ТП-302</t>
  </si>
  <si>
    <t>отсутствует</t>
  </si>
  <si>
    <t>ТП-308</t>
  </si>
  <si>
    <t>ООО "Регион" АЗС</t>
  </si>
  <si>
    <t>ИП Тетеревенков</t>
  </si>
  <si>
    <t>ТП-316</t>
  </si>
  <si>
    <t>3А1097</t>
  </si>
  <si>
    <t>ТП-317</t>
  </si>
  <si>
    <t>ООО "АПК"</t>
  </si>
  <si>
    <t>Солнечная</t>
  </si>
  <si>
    <t>ТП-Солнечная</t>
  </si>
  <si>
    <t>б/о Солнечная</t>
  </si>
  <si>
    <t>ФГУП "ПО "Маяк"</t>
  </si>
  <si>
    <t>ТП-116</t>
  </si>
  <si>
    <t>ТП-138</t>
  </si>
  <si>
    <t>ТП-141</t>
  </si>
  <si>
    <t>п. Чистый</t>
  </si>
  <si>
    <t>Население п. Чистый</t>
  </si>
  <si>
    <t>фидер "ТП-75-1, фидер "ТП-75-2" ПС 110/10 Ильменская</t>
  </si>
  <si>
    <t>Миасский</t>
  </si>
  <si>
    <t>КТП-75</t>
  </si>
  <si>
    <t>ООО "Экстра" телеком.оборудов.</t>
  </si>
  <si>
    <t>ЖД Макеева,82, ВРУ-3, пристрой ввод 2</t>
  </si>
  <si>
    <t>ЖД Макеева,82, ВРУ-1,  ввод 1</t>
  </si>
  <si>
    <t>ЖД Макеева,82, ВРУ-2,  ввод 1</t>
  </si>
  <si>
    <t>газовая котельная Макеева,82,  ввод1</t>
  </si>
  <si>
    <t>ЖД Макеева,82, ВРУ-1,  ввод 2</t>
  </si>
  <si>
    <t>ЖД Макеева,82, ВРУ-2,  ввод 2</t>
  </si>
  <si>
    <t>Гаражи</t>
  </si>
  <si>
    <t>газовая котельная Макеева,82, ввод2</t>
  </si>
  <si>
    <t>Стройка</t>
  </si>
  <si>
    <t>ЖД Макеева,82, ВРУ-3, пристрой ввод 1</t>
  </si>
  <si>
    <t>ПРП-8 ЦРП-10 АО АЗ "Урал"</t>
  </si>
  <si>
    <t>КТП-803</t>
  </si>
  <si>
    <t>ЖД №9 б.Карпова ввод 1</t>
  </si>
  <si>
    <t>ЖД №9 б.Карпова ввод 2</t>
  </si>
  <si>
    <t>фидер "Кошкуль-Дачный" ПС ГПП 35/6 кВ ТРУ</t>
  </si>
  <si>
    <t>СТП-131</t>
  </si>
  <si>
    <t>ф.1 СНТ Дачный</t>
  </si>
  <si>
    <t>фидер "Автотехникум" ПС  35/6 кВ МНЗ</t>
  </si>
  <si>
    <t>КТП-226</t>
  </si>
  <si>
    <t>фидер "Курортный" ПС  110/10 кВ Тургояк</t>
  </si>
  <si>
    <t>КТП-287</t>
  </si>
  <si>
    <t xml:space="preserve"> ул.Ленина 333,335,337,339,341</t>
  </si>
  <si>
    <t>фидер "Атлян" ПС  35/6 кВ Миасс-золото</t>
  </si>
  <si>
    <t>СТП-340</t>
  </si>
  <si>
    <t xml:space="preserve">ф.1 </t>
  </si>
  <si>
    <t>фидер "Уралрезина" ПС  35/6 кВ Миасс-золото</t>
  </si>
  <si>
    <t>КТП-2101</t>
  </si>
  <si>
    <t>ф.Русин</t>
  </si>
  <si>
    <t>ф.Гунько</t>
  </si>
  <si>
    <t>ул.Транспортная</t>
  </si>
  <si>
    <t>фидер "Кирзавод" ПС  35/6 кВ МНЗ</t>
  </si>
  <si>
    <t>КТП-5001</t>
  </si>
  <si>
    <t>КНС №6</t>
  </si>
  <si>
    <t>фидер "МЖК -1, фидер "МЖК-2" ПС 110/10 Гагаринская</t>
  </si>
  <si>
    <t>КТП-532П</t>
  </si>
  <si>
    <t>Газовая котельная ввод 1</t>
  </si>
  <si>
    <t>ЖД №2 кв.Молодежный  ввод 1</t>
  </si>
  <si>
    <t>ЖД №3 кв.Молодежный  ввод 1</t>
  </si>
  <si>
    <t>ЖД №2 кв.Молодежный  ввод 2</t>
  </si>
  <si>
    <t>ЖД №3 кв.Молодежный  ввод 2</t>
  </si>
  <si>
    <t>Газовая котельная ввод 2</t>
  </si>
  <si>
    <t>фидер "Город-4" ПС  110/35/10 кВ Карабаш</t>
  </si>
  <si>
    <t>КТП-12</t>
  </si>
  <si>
    <t>ф.1</t>
  </si>
  <si>
    <t>ф.2</t>
  </si>
  <si>
    <t>КТП-61</t>
  </si>
  <si>
    <t>ф.1 ул.Дальняя</t>
  </si>
  <si>
    <t>фидер 6кВ "ПЭ Биргильда - Бишкиль"</t>
  </si>
  <si>
    <t>Поселок</t>
  </si>
  <si>
    <t>Скважина</t>
  </si>
  <si>
    <t>Отопление 8-кв. дома</t>
  </si>
  <si>
    <t>Освещение 12-кв. дома</t>
  </si>
  <si>
    <t>Освещение 8-кв. дома</t>
  </si>
  <si>
    <t>фидер 10кВ "Кундравы" ПС 110/10 Кундравы</t>
  </si>
  <si>
    <t>ЗТП-38</t>
  </si>
  <si>
    <t>цех ТЗИ ввод 2</t>
  </si>
  <si>
    <t>розетка</t>
  </si>
  <si>
    <t>ЗТП-501П</t>
  </si>
  <si>
    <t>ф.Быт</t>
  </si>
  <si>
    <t>фидер 10кВ "Ключевка" ПС 110/10 Варламово</t>
  </si>
  <si>
    <t>ЗТП-209П</t>
  </si>
  <si>
    <t>пер.Южный</t>
  </si>
  <si>
    <t>ул.9 Мая</t>
  </si>
  <si>
    <t>фидер 10кВ "Александровка" ПС 110/10 Варламово</t>
  </si>
  <si>
    <t>ЗТП-526П</t>
  </si>
  <si>
    <t>цех ТЗИ ввод 1</t>
  </si>
  <si>
    <t>Мастер</t>
  </si>
  <si>
    <t>Пичугов А.В.</t>
  </si>
  <si>
    <t>Начальник участка</t>
  </si>
  <si>
    <t>Файзуллин Д.З.</t>
  </si>
  <si>
    <t>Гладких В.М.</t>
  </si>
  <si>
    <t>Технический директор</t>
  </si>
  <si>
    <t>Петров А.Б.</t>
  </si>
  <si>
    <t>2БКТП-630/6/0,4 кВ (ТРК "Радуга")</t>
  </si>
  <si>
    <t>Кыштым.</t>
  </si>
  <si>
    <t>ТП-164</t>
  </si>
  <si>
    <t>Радуга ввод-1</t>
  </si>
  <si>
    <t>Магнит ввод-1</t>
  </si>
  <si>
    <t>Радуга ввод-2</t>
  </si>
  <si>
    <t>Магнит ввод-2</t>
  </si>
  <si>
    <t>2БКТП-250/6/0,4 кВ (ТК "Квартал")</t>
  </si>
  <si>
    <t>ТП-150</t>
  </si>
  <si>
    <t>ТП-400/6/0,4 кВ (ООО "Альтернатива")</t>
  </si>
  <si>
    <t>ТП-21</t>
  </si>
  <si>
    <t>Ввод от
Т-1</t>
  </si>
  <si>
    <t>Общий</t>
  </si>
  <si>
    <t>2ТП-250/6/0,4 кВ (ООО "Русские пряники")</t>
  </si>
  <si>
    <t>Ввод от
Т-2</t>
  </si>
  <si>
    <t>ТП-6/0,4 кВ (ООО "Кыштымский абразивный завод")</t>
  </si>
  <si>
    <t>ТП-2
КАЗ</t>
  </si>
  <si>
    <t>Отключен</t>
  </si>
  <si>
    <t>ЦРП-6 кВ (ООО "Кыштымский огнеупорный завод")</t>
  </si>
  <si>
    <t>ЦРП-6 кВ
КОЗ</t>
  </si>
  <si>
    <t>ТСН</t>
  </si>
  <si>
    <t>ЩСН</t>
  </si>
  <si>
    <t>ЗРУ-6 кВ ПС 35/6 кВ Ксанта</t>
  </si>
  <si>
    <t>ЗРУ-6 кВ
Ксанта</t>
  </si>
  <si>
    <t>Ввод от ТСН</t>
  </si>
  <si>
    <t>Начальник участка  Трифонова А.С.</t>
  </si>
  <si>
    <t>Контрольный замер нагрузок по п/ст  ПС 110кВ Мех.завод</t>
  </si>
  <si>
    <t>(время местное)</t>
  </si>
  <si>
    <t>Трансформаторы</t>
  </si>
  <si>
    <t>Наименован.</t>
  </si>
  <si>
    <t>Полож.</t>
  </si>
  <si>
    <t>Класс</t>
  </si>
  <si>
    <t>0-00</t>
  </si>
  <si>
    <t>1-00</t>
  </si>
  <si>
    <t>2-00</t>
  </si>
  <si>
    <t>3-00</t>
  </si>
  <si>
    <t>4-00</t>
  </si>
  <si>
    <t>5-00</t>
  </si>
  <si>
    <t>6-00</t>
  </si>
  <si>
    <t>7-00</t>
  </si>
  <si>
    <t>8-00</t>
  </si>
  <si>
    <t>9-00</t>
  </si>
  <si>
    <t>10-00</t>
  </si>
  <si>
    <t>11-00</t>
  </si>
  <si>
    <t>номер, мощн.</t>
  </si>
  <si>
    <t>анцапф</t>
  </si>
  <si>
    <t>напряж.</t>
  </si>
  <si>
    <t>I</t>
  </si>
  <si>
    <t>P</t>
  </si>
  <si>
    <t>Q</t>
  </si>
  <si>
    <t>МВа</t>
  </si>
  <si>
    <t>кВ</t>
  </si>
  <si>
    <t>МВт</t>
  </si>
  <si>
    <t>МВар</t>
  </si>
  <si>
    <t>Т-1 16,0, Яч.№5</t>
  </si>
  <si>
    <t>Т-2 16,0, Яч.№27</t>
  </si>
  <si>
    <t>ИТОГО:</t>
  </si>
  <si>
    <t>Наименование ВЛ     110 кВ</t>
  </si>
  <si>
    <t>ВЛ-110кВ Еманжелинка-Мехзавод</t>
  </si>
  <si>
    <t>ВЛ-110кВ Мехзавод-Коелга</t>
  </si>
  <si>
    <t xml:space="preserve">Напряжение на </t>
  </si>
  <si>
    <t>1С 6</t>
  </si>
  <si>
    <t>шинах п/ст.</t>
  </si>
  <si>
    <t>2С 6</t>
  </si>
  <si>
    <t>Нагрузка БСК и СК</t>
  </si>
  <si>
    <t>12-00</t>
  </si>
  <si>
    <t>13-00</t>
  </si>
  <si>
    <t>14-00</t>
  </si>
  <si>
    <t>15-00</t>
  </si>
  <si>
    <t>16-00</t>
  </si>
  <si>
    <t>17-00</t>
  </si>
  <si>
    <t>18-00</t>
  </si>
  <si>
    <t>19-00</t>
  </si>
  <si>
    <t>20-00</t>
  </si>
  <si>
    <t>21-00</t>
  </si>
  <si>
    <t>22-00</t>
  </si>
  <si>
    <t>23-00</t>
  </si>
  <si>
    <t xml:space="preserve">Примечание.    </t>
  </si>
  <si>
    <t>Замеры провел:</t>
  </si>
  <si>
    <t>Морев Евгений Викторович</t>
  </si>
  <si>
    <t xml:space="preserve"> (+) направление потока к шинам п/ст; (-) направление потока от шин п/ст.    </t>
  </si>
  <si>
    <t>Контрольный замер нагрузок по п/ст Тальковая 110</t>
  </si>
  <si>
    <t>ТП-Миасс-Тальк</t>
  </si>
  <si>
    <t>Урал-Цемент</t>
  </si>
  <si>
    <t>Семенов</t>
  </si>
  <si>
    <t>Пашков, Вершинин</t>
  </si>
  <si>
    <t>Уралграфит от Т-1</t>
  </si>
  <si>
    <t>Уралграфит от Т-2</t>
  </si>
  <si>
    <t>Шаров милур</t>
  </si>
  <si>
    <t>КТП-58П</t>
  </si>
  <si>
    <t>БЫТ</t>
  </si>
  <si>
    <t>Торговый павильон</t>
  </si>
  <si>
    <t>База</t>
  </si>
  <si>
    <t xml:space="preserve">                                          фидер "Город 4" ПС 110/35/10/6кВ Южноуральская</t>
  </si>
  <si>
    <t>КТП-2509</t>
  </si>
  <si>
    <t>БСС Теле2</t>
  </si>
  <si>
    <t>ул. Тенистая 1</t>
  </si>
  <si>
    <t>ул. Тенистая 2</t>
  </si>
  <si>
    <t xml:space="preserve">Фидер 2 </t>
  </si>
  <si>
    <t>Элеваторная, 9А</t>
  </si>
  <si>
    <t>Насос4</t>
  </si>
  <si>
    <t>ул. Западная, 22</t>
  </si>
  <si>
    <t>Муз. Школа</t>
  </si>
  <si>
    <t>ул. ф.№ 1</t>
  </si>
  <si>
    <t>ТН-1 ввод-1</t>
  </si>
  <si>
    <t>ТН-1 ввод-2</t>
  </si>
  <si>
    <t>ул. Станционная юг</t>
  </si>
  <si>
    <t>ул. Станционная север</t>
  </si>
  <si>
    <t>ул. 1 квартал,10ввод-1</t>
  </si>
  <si>
    <t>ул. 1 квартал,10ввод-2</t>
  </si>
  <si>
    <t>ул. 1 квартал,8</t>
  </si>
  <si>
    <t>ул. 1 квартал,6</t>
  </si>
  <si>
    <t>Дет.дом ввод-1</t>
  </si>
  <si>
    <t>Дет сад ввод-1</t>
  </si>
  <si>
    <t>Дет сад ввод-2</t>
  </si>
  <si>
    <t>м-н Магнит-косметик</t>
  </si>
  <si>
    <t>Ларек Настена</t>
  </si>
  <si>
    <t>ул. 2 ой квартал,5 ввод1</t>
  </si>
  <si>
    <t>ул. 2 ой квартал,5 ввод2</t>
  </si>
  <si>
    <t>Мачта связи</t>
  </si>
  <si>
    <t>Ларек Куприков</t>
  </si>
  <si>
    <t>М-н Сарсенова</t>
  </si>
  <si>
    <t>Ростелеком</t>
  </si>
  <si>
    <t>ул. 3-й квартал,1ввод-1</t>
  </si>
  <si>
    <t>ул. 3-й квартал,1ввод-2</t>
  </si>
  <si>
    <t>ул. 3-й квартал,2 ввод-1</t>
  </si>
  <si>
    <t>ул. 3-й квартал,2 ввод-2</t>
  </si>
  <si>
    <t>ул. 3-й квартал,7</t>
  </si>
  <si>
    <t>ул. 3-й квартал,8</t>
  </si>
  <si>
    <t>Киоски</t>
  </si>
  <si>
    <t>ИП Сарсенов</t>
  </si>
  <si>
    <t>ИП Будяк</t>
  </si>
  <si>
    <t>КНС ввод-1</t>
  </si>
  <si>
    <t>КНС ввод-2</t>
  </si>
  <si>
    <t>Школа ввод-1</t>
  </si>
  <si>
    <t>Школа ввод-2</t>
  </si>
  <si>
    <t>Столбова</t>
  </si>
  <si>
    <t>Дом культуры</t>
  </si>
  <si>
    <t>Карталинский (г. Карталы)</t>
  </si>
  <si>
    <t>15.12.2023г.</t>
  </si>
  <si>
    <t>Славы,21 (вв. №1)</t>
  </si>
  <si>
    <t>Тепло, Соц. Защита</t>
  </si>
  <si>
    <t>Стр.площ.,21,Калмыкова,8</t>
  </si>
  <si>
    <t>Славы,21 (вв. №2)</t>
  </si>
  <si>
    <t>Нар. освещение</t>
  </si>
  <si>
    <t>ПС-35/6 кВ "ЦРП"</t>
  </si>
  <si>
    <t>ячейка №2</t>
  </si>
  <si>
    <t>Карталинский (ЛГО)</t>
  </si>
  <si>
    <t>ТП-31</t>
  </si>
  <si>
    <t>отключен</t>
  </si>
  <si>
    <t>14.12.2023г.</t>
  </si>
  <si>
    <t>яч. №3 ф. 5</t>
  </si>
  <si>
    <t>МКД №59</t>
  </si>
  <si>
    <t>яч. № 6 ф. 9</t>
  </si>
  <si>
    <t xml:space="preserve">Н/О </t>
  </si>
  <si>
    <t>яч. № 6 ф. 10</t>
  </si>
  <si>
    <t>МКД №58</t>
  </si>
  <si>
    <t>яч. № 7 ф. 13</t>
  </si>
  <si>
    <t>м-н "Мебель"</t>
  </si>
  <si>
    <t>яч. № 7 ф. 15</t>
  </si>
  <si>
    <t>Д/С № 3</t>
  </si>
  <si>
    <t>яч. № 7 ф. 16</t>
  </si>
  <si>
    <t>МКД №55</t>
  </si>
  <si>
    <t>ТП-29</t>
  </si>
  <si>
    <t>яч. №6 ф. 11</t>
  </si>
  <si>
    <t>МКД №57</t>
  </si>
  <si>
    <t>яч. №2 ф. 3</t>
  </si>
  <si>
    <t>МКД №54</t>
  </si>
  <si>
    <t>яч. №7 ф. 13</t>
  </si>
  <si>
    <t>МКД №56</t>
  </si>
  <si>
    <t>яч. №3 ф. 6</t>
  </si>
  <si>
    <t>яч. №3 ф. 7</t>
  </si>
  <si>
    <t>МКД №53</t>
  </si>
  <si>
    <t>яч. №3 ф. 8</t>
  </si>
  <si>
    <t>Д/С № 21, ДОУ №2</t>
  </si>
  <si>
    <t>яч. №6 ф. 12</t>
  </si>
  <si>
    <t>нет</t>
  </si>
  <si>
    <t>ТП-22</t>
  </si>
  <si>
    <t>яч. №1 ф. 2</t>
  </si>
  <si>
    <t>Бассейн</t>
  </si>
  <si>
    <t>яч. №1 ф. 3</t>
  </si>
  <si>
    <t>МКД №42</t>
  </si>
  <si>
    <t>яч. №1 ф. 4</t>
  </si>
  <si>
    <t>МКД №44, МКД №45</t>
  </si>
  <si>
    <t>МКД №43</t>
  </si>
  <si>
    <t>Школьная, 7</t>
  </si>
  <si>
    <t>яч. №2 ф. 2</t>
  </si>
  <si>
    <t>Школьная, 87</t>
  </si>
  <si>
    <t>яч. №2 ф. 4</t>
  </si>
  <si>
    <t>Школьная, 52</t>
  </si>
  <si>
    <t>Школьная, 41</t>
  </si>
  <si>
    <t>яч. №6 ф. 10</t>
  </si>
  <si>
    <t>Школьная, 50</t>
  </si>
  <si>
    <t>яч. № 7 ф. 14</t>
  </si>
  <si>
    <t>Магазин Школьная, 50А</t>
  </si>
  <si>
    <t>Школьная, 51</t>
  </si>
  <si>
    <t>Школьная, 9</t>
  </si>
  <si>
    <t>ячейка №3</t>
  </si>
  <si>
    <t>ТП-35</t>
  </si>
  <si>
    <t>Школа Ввод №1</t>
  </si>
  <si>
    <t>яч. №5 ф. 10</t>
  </si>
  <si>
    <t>Школа Ввод №2</t>
  </si>
  <si>
    <t>ячейка №4</t>
  </si>
  <si>
    <t>ТП-8</t>
  </si>
  <si>
    <t>Столовая</t>
  </si>
  <si>
    <t>Гостиница</t>
  </si>
  <si>
    <t>яч. №3 ф. 2</t>
  </si>
  <si>
    <t>МЧС</t>
  </si>
  <si>
    <t>яч. №3 ф. 4</t>
  </si>
  <si>
    <t>Гнатюк</t>
  </si>
  <si>
    <t>ТП-9</t>
  </si>
  <si>
    <t>ячейка №5</t>
  </si>
  <si>
    <t>яч. №1 ф. 1</t>
  </si>
  <si>
    <t>Черкин</t>
  </si>
  <si>
    <t>Баня</t>
  </si>
  <si>
    <t>Поликлиника</t>
  </si>
  <si>
    <t>Инфекционный корпус</t>
  </si>
  <si>
    <t>МФЦ</t>
  </si>
  <si>
    <t>яч. №6 ф. 9</t>
  </si>
  <si>
    <t>ДОУ №1</t>
  </si>
  <si>
    <t>Школьная, 15</t>
  </si>
  <si>
    <t>яч. №7 ф. 13 (ЯБПВУ)</t>
  </si>
  <si>
    <t>Администрация</t>
  </si>
  <si>
    <t>Мира, 18</t>
  </si>
  <si>
    <t>Мира, 1, 2</t>
  </si>
  <si>
    <t>Школьная, 16, 17</t>
  </si>
  <si>
    <t>ТП-30</t>
  </si>
  <si>
    <t>Мастерские</t>
  </si>
  <si>
    <t>ИП Еловик,ИП Ганага,магазин,ангар</t>
  </si>
  <si>
    <t>ГазКом произв.здание</t>
  </si>
  <si>
    <t>ГазКом админ.здание</t>
  </si>
  <si>
    <t>ТП-10</t>
  </si>
  <si>
    <t>ячейка №8</t>
  </si>
  <si>
    <t>РП-6</t>
  </si>
  <si>
    <t>Сооружение №520</t>
  </si>
  <si>
    <t>Наруж. освещение</t>
  </si>
  <si>
    <t>Токарный цех</t>
  </si>
  <si>
    <t>Сооружение №522</t>
  </si>
  <si>
    <t>яч. №2 ф. 5</t>
  </si>
  <si>
    <t>яч. №2 ф. 7</t>
  </si>
  <si>
    <t>Сооружение №521</t>
  </si>
  <si>
    <t>ТП-26</t>
  </si>
  <si>
    <t>Лукьяненко</t>
  </si>
  <si>
    <t>яч. №3 ф. 1</t>
  </si>
  <si>
    <t>Пономарёв</t>
  </si>
  <si>
    <t>яч. №3 ф. 3</t>
  </si>
  <si>
    <t>НФС</t>
  </si>
  <si>
    <t>ячейка №16</t>
  </si>
  <si>
    <t>ТП-20</t>
  </si>
  <si>
    <t>Гостиница "Люкс"</t>
  </si>
  <si>
    <t>ячейка №17</t>
  </si>
  <si>
    <t>яч. №2 ф. 1</t>
  </si>
  <si>
    <t>ГРП ГазКом</t>
  </si>
  <si>
    <t>Ленина, 6</t>
  </si>
  <si>
    <t>Ленина, 20</t>
  </si>
  <si>
    <t>Советская, 11</t>
  </si>
  <si>
    <t>яч. №5 ф. 6</t>
  </si>
  <si>
    <t>ИП Гребенщикова, Рынок</t>
  </si>
  <si>
    <t>яч. №5 ф. 7</t>
  </si>
  <si>
    <t>Ленина, 8</t>
  </si>
  <si>
    <t>яч. №5 ф. 8</t>
  </si>
  <si>
    <t>АТС, Почта</t>
  </si>
  <si>
    <t>Школьная, 12</t>
  </si>
  <si>
    <t>Почта, АТС Ростелеком</t>
  </si>
  <si>
    <t>МУП "ДШИ" корп. "А"</t>
  </si>
  <si>
    <t>Советская, 10</t>
  </si>
  <si>
    <t>ДОУ №4</t>
  </si>
  <si>
    <t>Школьная, 14</t>
  </si>
  <si>
    <t>МУП "ДШИ"</t>
  </si>
  <si>
    <t xml:space="preserve">яч. №3 ф.8 </t>
  </si>
  <si>
    <t>яч. №4 ф. 9</t>
  </si>
  <si>
    <t>СОШ №2</t>
  </si>
  <si>
    <t>Школьная, 13</t>
  </si>
  <si>
    <t>ТП-4</t>
  </si>
  <si>
    <t>Бактер.лаборатория</t>
  </si>
  <si>
    <t>МБУЗ "ГБ"</t>
  </si>
  <si>
    <t>Автомойка</t>
  </si>
  <si>
    <t>яч. №2 ф. 8</t>
  </si>
  <si>
    <t>Ленина, 38</t>
  </si>
  <si>
    <t>яч. №5 ф. 11</t>
  </si>
  <si>
    <t>Инфекционное отделение</t>
  </si>
  <si>
    <t>МТС</t>
  </si>
  <si>
    <t>ТП-6</t>
  </si>
  <si>
    <t>Магазин "Десяточка"</t>
  </si>
  <si>
    <t>Ленина, 21,3,4</t>
  </si>
  <si>
    <t>Катодная защита</t>
  </si>
  <si>
    <t>Ленина, 5,19</t>
  </si>
  <si>
    <t>ячейка №18</t>
  </si>
  <si>
    <t>ТП-16</t>
  </si>
  <si>
    <t>Очистные сооружения</t>
  </si>
  <si>
    <t>ячейка №19</t>
  </si>
  <si>
    <t>ТП-17</t>
  </si>
  <si>
    <t>НФС-2</t>
  </si>
  <si>
    <t>ячейка №20</t>
  </si>
  <si>
    <t>ТП-23</t>
  </si>
  <si>
    <t>Сигнализация</t>
  </si>
  <si>
    <t>Старые гаражи</t>
  </si>
  <si>
    <t>Новые гаражи</t>
  </si>
  <si>
    <t>НФС-4</t>
  </si>
  <si>
    <t>ПС 35/10 кВ "Бреды районная"ф. "Маслозавод"</t>
  </si>
  <si>
    <t>п. Бреды</t>
  </si>
  <si>
    <t>Карталинский      (п. Бреды)</t>
  </si>
  <si>
    <t>КТПн "Перспектива"</t>
  </si>
  <si>
    <t>Маслозавод</t>
  </si>
  <si>
    <t>КТПн "Аэродромная"</t>
  </si>
  <si>
    <t>Население</t>
  </si>
  <si>
    <t>КТПн "Копейская"</t>
  </si>
  <si>
    <t>КТПн-34</t>
  </si>
  <si>
    <t>БСОШ № 2</t>
  </si>
  <si>
    <t>ф.7</t>
  </si>
  <si>
    <t>ПС 35/10 кВ "Бреды районная"ф. "Бреды-2"</t>
  </si>
  <si>
    <t>КТПн-9</t>
  </si>
  <si>
    <t>п. Атамановский</t>
  </si>
  <si>
    <t>Карталинский           (п. Атамановский)</t>
  </si>
  <si>
    <t>КТПн-391</t>
  </si>
  <si>
    <t>ф. 1</t>
  </si>
  <si>
    <t>ф. 2</t>
  </si>
  <si>
    <t>ф. 3</t>
  </si>
  <si>
    <t>Молдованова И.В.</t>
  </si>
  <si>
    <t>КТП-20</t>
  </si>
  <si>
    <t>2060 км</t>
  </si>
  <si>
    <t>КТП-33</t>
  </si>
  <si>
    <t>ВРУ сцена</t>
  </si>
  <si>
    <t>ЦТП</t>
  </si>
  <si>
    <t>ТРК</t>
  </si>
  <si>
    <t>Фидер  "КП-1 ф.20" ПС ТЭЦ ММЗ</t>
  </si>
  <si>
    <t>ООО «МЭС»</t>
  </si>
  <si>
    <t>Миасс</t>
  </si>
  <si>
    <t>Теплотех</t>
  </si>
  <si>
    <t>ИП Кузмина</t>
  </si>
  <si>
    <t>фидер  "КП-5 ф. 4" ПС ТЭЦ ММЗ</t>
  </si>
  <si>
    <t>АЗС Башнефть</t>
  </si>
  <si>
    <t>АБК</t>
  </si>
  <si>
    <t>Роскар</t>
  </si>
  <si>
    <t>АБК2</t>
  </si>
  <si>
    <t>ООО «ЗСА»</t>
  </si>
  <si>
    <t>ООО «ЗВСМ»</t>
  </si>
  <si>
    <t>Седова 13</t>
  </si>
  <si>
    <t>Седова 11</t>
  </si>
  <si>
    <t>Седова 15</t>
  </si>
  <si>
    <t>Седова 10</t>
  </si>
  <si>
    <t>Седова 9</t>
  </si>
  <si>
    <t>Школа вру1</t>
  </si>
  <si>
    <t>Седова 7</t>
  </si>
  <si>
    <t>Седова 8</t>
  </si>
  <si>
    <t>Седова 5</t>
  </si>
  <si>
    <t>Школа вру2</t>
  </si>
  <si>
    <t>Котельная В1</t>
  </si>
  <si>
    <t>Седова 3</t>
  </si>
  <si>
    <t>Седова 6</t>
  </si>
  <si>
    <t>Котельная В2</t>
  </si>
  <si>
    <t>Макеева 77</t>
  </si>
  <si>
    <t>Макеева 73</t>
  </si>
  <si>
    <t>Макеева 81</t>
  </si>
  <si>
    <t>Макеева 69</t>
  </si>
  <si>
    <t>Макеева 79</t>
  </si>
  <si>
    <t>Макеева 75</t>
  </si>
  <si>
    <t>АТЗ Макеева 71</t>
  </si>
  <si>
    <t>Высоцкого 2</t>
  </si>
  <si>
    <t>Высоцкого 16</t>
  </si>
  <si>
    <t>Высоцкого 8</t>
  </si>
  <si>
    <t>Высоцкого 10</t>
  </si>
  <si>
    <t>Высоцкого 12</t>
  </si>
  <si>
    <t>Высоцкого 20</t>
  </si>
  <si>
    <t>Высоцкого 4</t>
  </si>
  <si>
    <t>Высоцкого 18</t>
  </si>
  <si>
    <t>Высоцкого 14</t>
  </si>
  <si>
    <t>Высоцкого 6</t>
  </si>
  <si>
    <t>Макеева 87</t>
  </si>
  <si>
    <t>УЛ. освещение «М»</t>
  </si>
  <si>
    <t>Фидер  "ЦРП-3" ПС «Ильменская»</t>
  </si>
  <si>
    <t>Папилон В1</t>
  </si>
  <si>
    <t>Илмен-Тау 33А В1</t>
  </si>
  <si>
    <t>Папилон В2</t>
  </si>
  <si>
    <t>Папилон В3</t>
  </si>
  <si>
    <t>Илмен-Тау 33А В2</t>
  </si>
  <si>
    <t>Фидер  "11Д" ПС ТЭЦ ММЗ</t>
  </si>
  <si>
    <t>Коврига</t>
  </si>
  <si>
    <t>Илмен-Тау 33 В1</t>
  </si>
  <si>
    <t>Освещение, Светофор</t>
  </si>
  <si>
    <t>Макеева 52</t>
  </si>
  <si>
    <t>Ясная Поляна</t>
  </si>
  <si>
    <t>Макеева 56</t>
  </si>
  <si>
    <t>Макеева 44</t>
  </si>
  <si>
    <t>Илмен-Тау 33 В2</t>
  </si>
  <si>
    <t>Макеева 54</t>
  </si>
  <si>
    <t>Макеева 58/13</t>
  </si>
  <si>
    <t>Макеева 58/12</t>
  </si>
  <si>
    <t>Макеева 54, 58</t>
  </si>
  <si>
    <t>Зам.главного инженера</t>
  </si>
  <si>
    <t>Верхнеуфалейский</t>
  </si>
  <si>
    <t>ТП Промплощадка</t>
  </si>
  <si>
    <t>СНТ Горняк</t>
  </si>
  <si>
    <t>ИП Загидулин</t>
  </si>
  <si>
    <t>ИП Мусаев</t>
  </si>
  <si>
    <t>итого</t>
  </si>
  <si>
    <t>фидер  Черемшанка ПС 110/35/6 кВ Верхний Уфалей</t>
  </si>
  <si>
    <t>КТПН 35/0,4 Выбор</t>
  </si>
  <si>
    <t>ИП Захаров</t>
  </si>
  <si>
    <t>ИП Баратов</t>
  </si>
  <si>
    <t>ИП Михайлов</t>
  </si>
  <si>
    <t>ИП Петров</t>
  </si>
  <si>
    <t>фидер ОАО "РЖД" ПС 35/6 кВ Черемшанка</t>
  </si>
  <si>
    <t>КТП 6/0,4</t>
  </si>
  <si>
    <t>поселок</t>
  </si>
  <si>
    <t>фидер  Гаджиев ПС 35/6 кВ Дормаш</t>
  </si>
  <si>
    <t>ИП Каджаров</t>
  </si>
  <si>
    <t>ИП Набиев</t>
  </si>
  <si>
    <t>ИП Медведев</t>
  </si>
  <si>
    <t>ИП Исмаилов</t>
  </si>
  <si>
    <t>ИП Грязев</t>
  </si>
  <si>
    <t>ИП Мулоярова</t>
  </si>
  <si>
    <t>ИП Гаджиев</t>
  </si>
  <si>
    <t>ИП Гулиев</t>
  </si>
  <si>
    <t>ИП Лопатко</t>
  </si>
  <si>
    <t>фидер ПС-2  ПС 35/6 кВ Нижний Уфалей</t>
  </si>
  <si>
    <t>ИП Гарагашев</t>
  </si>
  <si>
    <t>Пожарная часть</t>
  </si>
  <si>
    <t>плотина</t>
  </si>
  <si>
    <t>резерв</t>
  </si>
  <si>
    <t>ИП Данилов</t>
  </si>
  <si>
    <t>весовая ММУ</t>
  </si>
  <si>
    <t>школа</t>
  </si>
  <si>
    <t>ИП Данилов 2</t>
  </si>
  <si>
    <t>фидер Промплощадка ПС 35/6 кВ Черемшанка</t>
  </si>
  <si>
    <t>Начальник участка  Нефедова Ю.Х.</t>
  </si>
  <si>
    <t>фидер 10кВ " Караси" ПС 110/10 Непряхино</t>
  </si>
  <si>
    <t>КТП-557</t>
  </si>
  <si>
    <t>ТП-12 ИБК</t>
  </si>
  <si>
    <t>ТП-8  ИБК</t>
  </si>
  <si>
    <t>ТП-11  ИБК</t>
  </si>
  <si>
    <t>ТП-15  ИБК</t>
  </si>
  <si>
    <t>ТП-1  ИБК</t>
  </si>
  <si>
    <t>ТП-3  ИБК</t>
  </si>
  <si>
    <t>ТП-4  ИБК</t>
  </si>
  <si>
    <t>ТП-5  ИБК</t>
  </si>
  <si>
    <t>ТП-6  ИБК</t>
  </si>
  <si>
    <t>ТП-7  ИБК</t>
  </si>
  <si>
    <t>ТП-61  ИБК</t>
  </si>
  <si>
    <t>ЗТП-331</t>
  </si>
  <si>
    <t>котельная</t>
  </si>
  <si>
    <t>жд №2</t>
  </si>
  <si>
    <t>хоз.Александ.</t>
  </si>
  <si>
    <t>сад Звездный</t>
  </si>
  <si>
    <t>КТП-База</t>
  </si>
  <si>
    <t>ТП "ПАТО"</t>
  </si>
  <si>
    <t>ТаганайАвто</t>
  </si>
  <si>
    <t>МиассАвто</t>
  </si>
  <si>
    <t>ТрансАвто</t>
  </si>
  <si>
    <t>Микчел</t>
  </si>
  <si>
    <t>АЗС УЛМП</t>
  </si>
  <si>
    <t>Бизнесцентр</t>
  </si>
  <si>
    <t>фидер "ф. "КП-5,  " ПС 110/10 кВ "ТЭЦ ММЗ"</t>
  </si>
  <si>
    <t>ТП-2 Лесная</t>
  </si>
  <si>
    <t>Радужная</t>
  </si>
  <si>
    <t>Тенистая</t>
  </si>
  <si>
    <t>Янтарная</t>
  </si>
  <si>
    <t>ф. Храм ПС 35/6 кВ "Городская"</t>
  </si>
  <si>
    <t>КТП-Храм</t>
  </si>
  <si>
    <t>ф. "КП-27 - КП-25" ПС 110/35/6 "Сталелитейная"</t>
  </si>
  <si>
    <t>ТП-227</t>
  </si>
  <si>
    <t>Газ кот В1</t>
  </si>
  <si>
    <t>ВРУ В1</t>
  </si>
  <si>
    <t>ВРУ В2</t>
  </si>
  <si>
    <t>Газ кот В2</t>
  </si>
  <si>
    <t>Фидер  "ф. "КП-226 - ТП-227"  ПС 110/6 "Город-2", КП-226</t>
  </si>
  <si>
    <t>КТП-147</t>
  </si>
  <si>
    <t>фидер "ф. "ТП-146 - ТП-147 КП-9, КП-5 ПРП-1</t>
  </si>
  <si>
    <t>Романенко 8</t>
  </si>
  <si>
    <t>Инструментальщиков 5А</t>
  </si>
  <si>
    <t>Инструментальщиков 3А</t>
  </si>
  <si>
    <t>Инструментальщиков 2</t>
  </si>
  <si>
    <t>фидер "КТП-28, фидер  "ТП-МРЗ,  " ПС 110/10 кВ "ТЭЦ ММЗ"</t>
  </si>
  <si>
    <t>ф. "ТП-23 - ТП-32", ф. "ТП-29 - ТП-32" ПС 110/10 кВ "ТЭЦ ММЗ"</t>
  </si>
  <si>
    <t>жд №1</t>
  </si>
  <si>
    <t>Садовод</t>
  </si>
  <si>
    <t>фидер "Первомайский" ПС 35/6 кВ ТРУ</t>
  </si>
  <si>
    <t>СТП-130</t>
  </si>
  <si>
    <t>КТП-котельная</t>
  </si>
  <si>
    <t>ф. "ТП-3" ПС 110/35/10/6 кВ "Хребет-Тяга"</t>
  </si>
  <si>
    <t>Профсоюзная</t>
  </si>
  <si>
    <t>насос, гараж</t>
  </si>
  <si>
    <t>сарай, дачи</t>
  </si>
  <si>
    <t>Профсоюзная 2</t>
  </si>
  <si>
    <t>Профсоюзная 3,7</t>
  </si>
  <si>
    <t>Профсоюзная 9,10,11,13</t>
  </si>
  <si>
    <t>клуб, сарай</t>
  </si>
  <si>
    <t>сарай</t>
  </si>
  <si>
    <t>Профсоюзная 1-5,8,22</t>
  </si>
  <si>
    <t>Профсоюзная 6</t>
  </si>
  <si>
    <t>ф. "Новый Хребет" ПС 110/35/10/6 кВ "Хребет-Тяга"</t>
  </si>
  <si>
    <t>пилорама</t>
  </si>
  <si>
    <t>КТП-5</t>
  </si>
  <si>
    <t>ф. "ПС МНЗ - ТП-10"  ПС 35/6 "МНЗ</t>
  </si>
  <si>
    <t>АРМ Урал</t>
  </si>
  <si>
    <t>Алеанд</t>
  </si>
  <si>
    <t>Урал. ферросплавы</t>
  </si>
  <si>
    <t>Урал. Ферр. Склад</t>
  </si>
  <si>
    <t>Пав.печи</t>
  </si>
  <si>
    <t>Плав.</t>
  </si>
  <si>
    <t>Аркада</t>
  </si>
  <si>
    <t>ф. "ПС МНЗ - ТП-9"  ПС 35/6 "МНЗ</t>
  </si>
  <si>
    <t>ф. "ПС МНЗ - ТП-8"  ПС 35/6 "МНЗ</t>
  </si>
  <si>
    <t>связь</t>
  </si>
  <si>
    <t>ф. "ПС МНЗ - ТП-3"  ПС 35/6 "МНЗ</t>
  </si>
  <si>
    <t>ф. "ПС МНЗ - ТП-1"  ПС 35/6 "МНЗ</t>
  </si>
  <si>
    <t>Качкалов</t>
  </si>
  <si>
    <t>Рындин</t>
  </si>
  <si>
    <t>Визард</t>
  </si>
  <si>
    <t>Плиточник</t>
  </si>
  <si>
    <t>Роквел</t>
  </si>
  <si>
    <t>эл.маш.1</t>
  </si>
  <si>
    <t>эл.маш.2</t>
  </si>
  <si>
    <t>ф. "ПС МНЗ - ТП-5"  ПС 35/6 "МНЗ</t>
  </si>
  <si>
    <t>Эл.маш.</t>
  </si>
  <si>
    <t>фидер "Жилпоселок" ЛПДС "Ленинск" ЗРУ 6 кВ</t>
  </si>
  <si>
    <t>дом 10</t>
  </si>
  <si>
    <t>ВЛ-0,4</t>
  </si>
  <si>
    <t>ВПЧ-26</t>
  </si>
  <si>
    <t>дс 16</t>
  </si>
  <si>
    <t>ч.сектор</t>
  </si>
  <si>
    <t>общежитие</t>
  </si>
  <si>
    <t>фидер "ТП-1 - ТП-2" ЛПДС "Ленинск" ЗРУ 6 кВ</t>
  </si>
  <si>
    <t>дом 24</t>
  </si>
  <si>
    <t>Динамитная 12</t>
  </si>
  <si>
    <t>ввод 1</t>
  </si>
  <si>
    <t>дом 20</t>
  </si>
  <si>
    <t>освещение</t>
  </si>
  <si>
    <t>Нефтяников</t>
  </si>
  <si>
    <t>дом 18</t>
  </si>
  <si>
    <t>дом 26</t>
  </si>
  <si>
    <t>Приложение 2</t>
  </si>
  <si>
    <t>к письму Филиала АО "СО ЕЭС" Челябинское РДУ</t>
  </si>
  <si>
    <t>от 08.12.2023  № Р62-б1-I-19-2626</t>
  </si>
  <si>
    <t>Контрольный замер нагрузок по п/ст  ПС 110кВ УЗРМО</t>
  </si>
  <si>
    <t>Т-1 25,0</t>
  </si>
  <si>
    <t>Т-2 16,0</t>
  </si>
  <si>
    <t>Т-3 16,0</t>
  </si>
  <si>
    <t>ВЛ-110кВ Мраморная-УЗРМО 1ц</t>
  </si>
  <si>
    <t>ВЛ-110кВ Мраморная-УЗРМО 2ц</t>
  </si>
  <si>
    <t>1 с.ш. 10 кВ</t>
  </si>
  <si>
    <t>2 с.ш. 10 кВ</t>
  </si>
  <si>
    <t>3 с.ш. 10 кВ</t>
  </si>
  <si>
    <t>Лоренц Игорь Владимирович</t>
  </si>
  <si>
    <t>Т-1 6,3</t>
  </si>
  <si>
    <t>ВЛ 110 кВ Миасс-Тургояк-Т с отпайкой на ПС Тальковая</t>
  </si>
  <si>
    <t>с.ш. 6 кВ</t>
  </si>
  <si>
    <t>Медведев Максим Юрьевич</t>
  </si>
  <si>
    <t>Контрольный замер нагрузок по п/ст Хлебороб 110</t>
  </si>
  <si>
    <t>ВЛ 110 кВ Лазурная-Разъезд-6Т с отпайкой на ПС Хлебороб</t>
  </si>
  <si>
    <t>Пичугов Анатолий Владимирович</t>
  </si>
  <si>
    <t>Контрольный замер нагрузок по п/ст Стройка-2 110</t>
  </si>
  <si>
    <t>Т-1 5,6</t>
  </si>
  <si>
    <t>ВЛ 110 кВ Касли-Стройка 2</t>
  </si>
  <si>
    <t>ВЛ 110 кВ Озерская-Стройка 2</t>
  </si>
  <si>
    <t>Т-2 6,3</t>
  </si>
  <si>
    <t>ВЛ 110 кВ Озерская-Стройка-4</t>
  </si>
  <si>
    <t>ВЛ 110 кВ Кыштым-Стройка-4</t>
  </si>
  <si>
    <t>1 с.ш. 6 кВ</t>
  </si>
  <si>
    <t>2 с.ш. 6 кВ</t>
  </si>
  <si>
    <t>Контрольный замер нагрузок по п/ст Стройка-4 110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</si>
</sst>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#,##0.0_ ;\-#,##0.0\ "/>
  </numFmts>
  <fonts count="30" x14ac:knownFonts="1">
    <font>
      <sz val="11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 Cyr"/>
      <family val="1"/>
      <charset val="204"/>
    </font>
    <font>
      <b/>
      <sz val="18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6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E2F0D9"/>
        <bgColor rgb="FFFFFFCC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medium">
        <color indexed="64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medium">
        <color indexed="64"/>
      </diagonal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5" fillId="0" borderId="0"/>
    <xf numFmtId="43" fontId="25" fillId="0" borderId="0" applyFont="0" applyFill="0" applyBorder="0" applyAlignment="0" applyProtection="0"/>
  </cellStyleXfs>
  <cellXfs count="590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1" fontId="1" fillId="2" borderId="0" xfId="0" applyNumberFormat="1" applyFont="1" applyFill="1"/>
    <xf numFmtId="2" fontId="1" fillId="2" borderId="0" xfId="0" applyNumberFormat="1" applyFont="1" applyFill="1" applyAlignment="1">
      <alignment horizontal="center" vertical="center"/>
    </xf>
    <xf numFmtId="0" fontId="1" fillId="2" borderId="2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2" fillId="2" borderId="0" xfId="0" applyFont="1" applyFill="1"/>
    <xf numFmtId="0" fontId="5" fillId="0" borderId="0" xfId="0" applyFont="1"/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/>
    <xf numFmtId="1" fontId="1" fillId="3" borderId="0" xfId="0" applyNumberFormat="1" applyFont="1" applyFill="1"/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15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1" fontId="2" fillId="2" borderId="15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1" fontId="1" fillId="2" borderId="15" xfId="0" applyNumberFormat="1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 wrapText="1"/>
    </xf>
    <xf numFmtId="1" fontId="1" fillId="3" borderId="2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vertical="center" wrapText="1"/>
    </xf>
    <xf numFmtId="0" fontId="1" fillId="2" borderId="18" xfId="0" applyFont="1" applyFill="1" applyBorder="1"/>
    <xf numFmtId="0" fontId="1" fillId="3" borderId="15" xfId="0" applyFont="1" applyFill="1" applyBorder="1" applyAlignment="1">
      <alignment vertical="center" wrapText="1"/>
    </xf>
    <xf numFmtId="0" fontId="1" fillId="3" borderId="15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shrinkToFit="1"/>
    </xf>
    <xf numFmtId="0" fontId="6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1" fillId="0" borderId="14" xfId="0" applyFont="1" applyBorder="1" applyAlignment="1">
      <alignment vertical="center" shrinkToFit="1"/>
    </xf>
    <xf numFmtId="0" fontId="1" fillId="0" borderId="14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3" fillId="2" borderId="7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2" xfId="0" applyBorder="1"/>
    <xf numFmtId="0" fontId="9" fillId="0" borderId="2" xfId="0" applyFont="1" applyBorder="1" applyAlignment="1">
      <alignment horizontal="center" vertical="center"/>
    </xf>
    <xf numFmtId="0" fontId="1" fillId="2" borderId="14" xfId="0" applyFont="1" applyFill="1" applyBorder="1" applyAlignment="1">
      <alignment vertical="center" wrapText="1"/>
    </xf>
    <xf numFmtId="164" fontId="1" fillId="2" borderId="14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/>
    </xf>
    <xf numFmtId="14" fontId="1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vertical="center" wrapText="1"/>
    </xf>
    <xf numFmtId="1" fontId="2" fillId="2" borderId="0" xfId="0" applyNumberFormat="1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0" fontId="1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/>
    <xf numFmtId="1" fontId="2" fillId="4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13" fillId="0" borderId="0" xfId="0" applyFont="1"/>
    <xf numFmtId="0" fontId="6" fillId="0" borderId="0" xfId="1" applyFont="1" applyAlignment="1">
      <alignment horizontal="right"/>
    </xf>
    <xf numFmtId="0" fontId="16" fillId="0" borderId="0" xfId="1" applyFont="1"/>
    <xf numFmtId="0" fontId="6" fillId="0" borderId="17" xfId="1" applyFont="1" applyBorder="1"/>
    <xf numFmtId="0" fontId="6" fillId="0" borderId="19" xfId="1" applyFont="1" applyBorder="1"/>
    <xf numFmtId="0" fontId="6" fillId="0" borderId="4" xfId="1" applyFont="1" applyBorder="1"/>
    <xf numFmtId="0" fontId="6" fillId="0" borderId="18" xfId="1" applyFont="1" applyBorder="1"/>
    <xf numFmtId="0" fontId="6" fillId="0" borderId="16" xfId="1" applyFont="1" applyBorder="1" applyAlignment="1">
      <alignment horizontal="center"/>
    </xf>
    <xf numFmtId="0" fontId="6" fillId="0" borderId="35" xfId="1" applyFont="1" applyBorder="1" applyAlignment="1">
      <alignment horizontal="center"/>
    </xf>
    <xf numFmtId="0" fontId="6" fillId="0" borderId="36" xfId="1" applyFont="1" applyBorder="1" applyAlignment="1">
      <alignment horizontal="center"/>
    </xf>
    <xf numFmtId="0" fontId="6" fillId="0" borderId="15" xfId="1" applyFont="1" applyBorder="1" applyAlignment="1">
      <alignment horizontal="center"/>
    </xf>
    <xf numFmtId="0" fontId="6" fillId="0" borderId="37" xfId="1" applyFont="1" applyBorder="1" applyAlignment="1">
      <alignment horizontal="center"/>
    </xf>
    <xf numFmtId="0" fontId="6" fillId="0" borderId="13" xfId="1" applyFont="1" applyBorder="1"/>
    <xf numFmtId="0" fontId="6" fillId="0" borderId="40" xfId="1" applyFont="1" applyBorder="1"/>
    <xf numFmtId="0" fontId="6" fillId="0" borderId="14" xfId="1" applyFont="1" applyBorder="1"/>
    <xf numFmtId="0" fontId="6" fillId="0" borderId="41" xfId="1" applyFont="1" applyBorder="1"/>
    <xf numFmtId="0" fontId="6" fillId="0" borderId="42" xfId="1" applyFont="1" applyBorder="1"/>
    <xf numFmtId="0" fontId="6" fillId="0" borderId="5" xfId="1" applyFont="1" applyBorder="1"/>
    <xf numFmtId="0" fontId="6" fillId="0" borderId="32" xfId="1" applyFont="1" applyBorder="1"/>
    <xf numFmtId="0" fontId="6" fillId="0" borderId="2" xfId="1" applyFont="1" applyBorder="1"/>
    <xf numFmtId="0" fontId="6" fillId="0" borderId="33" xfId="1" applyFont="1" applyBorder="1"/>
    <xf numFmtId="0" fontId="6" fillId="0" borderId="1" xfId="1" applyFont="1" applyBorder="1"/>
    <xf numFmtId="0" fontId="6" fillId="0" borderId="3" xfId="1" applyFont="1" applyBorder="1"/>
    <xf numFmtId="0" fontId="6" fillId="0" borderId="16" xfId="1" applyFont="1" applyBorder="1"/>
    <xf numFmtId="0" fontId="6" fillId="0" borderId="55" xfId="1" applyFont="1" applyBorder="1"/>
    <xf numFmtId="0" fontId="6" fillId="0" borderId="23" xfId="1" applyFont="1" applyBorder="1"/>
    <xf numFmtId="0" fontId="6" fillId="0" borderId="56" xfId="1" applyFont="1" applyBorder="1"/>
    <xf numFmtId="0" fontId="6" fillId="0" borderId="58" xfId="1" applyFont="1" applyBorder="1"/>
    <xf numFmtId="0" fontId="6" fillId="0" borderId="59" xfId="1" applyFont="1" applyBorder="1"/>
    <xf numFmtId="0" fontId="6" fillId="0" borderId="60" xfId="1" applyFont="1" applyBorder="1"/>
    <xf numFmtId="0" fontId="6" fillId="0" borderId="61" xfId="1" applyFont="1" applyBorder="1"/>
    <xf numFmtId="0" fontId="6" fillId="0" borderId="62" xfId="1" applyFont="1" applyBorder="1"/>
    <xf numFmtId="0" fontId="6" fillId="0" borderId="63" xfId="1" applyFont="1" applyBorder="1"/>
    <xf numFmtId="0" fontId="6" fillId="0" borderId="15" xfId="1" applyFont="1" applyBorder="1"/>
    <xf numFmtId="0" fontId="6" fillId="0" borderId="65" xfId="1" applyFont="1" applyBorder="1"/>
    <xf numFmtId="0" fontId="6" fillId="0" borderId="69" xfId="1" applyFont="1" applyBorder="1"/>
    <xf numFmtId="0" fontId="6" fillId="0" borderId="74" xfId="1" applyFont="1" applyBorder="1" applyAlignment="1">
      <alignment horizontal="center"/>
    </xf>
    <xf numFmtId="0" fontId="6" fillId="0" borderId="21" xfId="1" applyFont="1" applyBorder="1" applyAlignment="1">
      <alignment horizontal="center"/>
    </xf>
    <xf numFmtId="0" fontId="6" fillId="0" borderId="26" xfId="1" applyFont="1" applyBorder="1"/>
    <xf numFmtId="0" fontId="6" fillId="0" borderId="57" xfId="1" applyFont="1" applyBorder="1"/>
    <xf numFmtId="0" fontId="6" fillId="0" borderId="64" xfId="1" applyFont="1" applyBorder="1"/>
    <xf numFmtId="0" fontId="6" fillId="0" borderId="74" xfId="1" applyFont="1" applyBorder="1"/>
    <xf numFmtId="0" fontId="6" fillId="0" borderId="72" xfId="1" applyFont="1" applyBorder="1"/>
    <xf numFmtId="0" fontId="6" fillId="0" borderId="24" xfId="1" applyFont="1" applyBorder="1"/>
    <xf numFmtId="0" fontId="6" fillId="0" borderId="73" xfId="1" applyFont="1" applyBorder="1"/>
    <xf numFmtId="0" fontId="6" fillId="0" borderId="28" xfId="1" applyFont="1" applyBorder="1"/>
    <xf numFmtId="0" fontId="6" fillId="0" borderId="29" xfId="1" applyFont="1" applyBorder="1"/>
    <xf numFmtId="0" fontId="1" fillId="0" borderId="1" xfId="0" applyFont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1" fontId="1" fillId="2" borderId="14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2" fontId="11" fillId="0" borderId="2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2" fontId="1" fillId="0" borderId="2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" fontId="2" fillId="2" borderId="16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1" fontId="2" fillId="2" borderId="4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0" fontId="1" fillId="2" borderId="11" xfId="0" applyFont="1" applyFill="1" applyBorder="1"/>
    <xf numFmtId="0" fontId="1" fillId="2" borderId="7" xfId="0" applyFont="1" applyFill="1" applyBorder="1"/>
    <xf numFmtId="1" fontId="2" fillId="2" borderId="10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vertical="center"/>
    </xf>
    <xf numFmtId="2" fontId="2" fillId="2" borderId="4" xfId="0" applyNumberFormat="1" applyFont="1" applyFill="1" applyBorder="1" applyAlignment="1">
      <alignment vertical="center"/>
    </xf>
    <xf numFmtId="2" fontId="2" fillId="2" borderId="3" xfId="0" applyNumberFormat="1" applyFont="1" applyFill="1" applyBorder="1" applyAlignment="1">
      <alignment vertical="center"/>
    </xf>
    <xf numFmtId="0" fontId="1" fillId="0" borderId="3" xfId="0" applyFont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22" fillId="2" borderId="3" xfId="0" applyFont="1" applyFill="1" applyBorder="1" applyAlignment="1">
      <alignment horizontal="left" vertical="center"/>
    </xf>
    <xf numFmtId="0" fontId="22" fillId="2" borderId="16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left" vertical="center" wrapText="1"/>
    </xf>
    <xf numFmtId="0" fontId="1" fillId="2" borderId="12" xfId="0" applyFont="1" applyFill="1" applyBorder="1"/>
    <xf numFmtId="0" fontId="23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9" fillId="0" borderId="0" xfId="0" applyFont="1"/>
    <xf numFmtId="0" fontId="9" fillId="0" borderId="2" xfId="0" applyFont="1" applyBorder="1" applyAlignment="1">
      <alignment vertical="center"/>
    </xf>
    <xf numFmtId="0" fontId="9" fillId="0" borderId="2" xfId="0" applyFont="1" applyBorder="1"/>
    <xf numFmtId="0" fontId="24" fillId="0" borderId="2" xfId="0" applyFont="1" applyBorder="1" applyAlignment="1">
      <alignment vertical="center"/>
    </xf>
    <xf numFmtId="0" fontId="24" fillId="0" borderId="2" xfId="0" applyFont="1" applyBorder="1"/>
    <xf numFmtId="0" fontId="6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/>
    </xf>
    <xf numFmtId="0" fontId="15" fillId="0" borderId="0" xfId="1"/>
    <xf numFmtId="0" fontId="6" fillId="0" borderId="0" xfId="1" applyFont="1"/>
    <xf numFmtId="0" fontId="6" fillId="0" borderId="25" xfId="1" applyFont="1" applyBorder="1"/>
    <xf numFmtId="0" fontId="6" fillId="0" borderId="32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33" xfId="1" applyFont="1" applyBorder="1" applyAlignment="1">
      <alignment horizontal="center"/>
    </xf>
    <xf numFmtId="0" fontId="6" fillId="0" borderId="30" xfId="1" applyFont="1" applyBorder="1"/>
    <xf numFmtId="2" fontId="29" fillId="0" borderId="2" xfId="0" applyNumberFormat="1" applyFont="1" applyBorder="1" applyAlignment="1">
      <alignment horizontal="center" vertical="center"/>
    </xf>
    <xf numFmtId="2" fontId="18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12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2" fontId="11" fillId="0" borderId="2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64" fontId="11" fillId="0" borderId="2" xfId="0" applyNumberFormat="1" applyFont="1" applyBorder="1" applyAlignment="1">
      <alignment horizontal="center" vertical="center"/>
    </xf>
    <xf numFmtId="164" fontId="11" fillId="0" borderId="4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2" fontId="18" fillId="0" borderId="1" xfId="0" applyNumberFormat="1" applyFont="1" applyBorder="1" applyAlignment="1">
      <alignment horizontal="center" vertical="center"/>
    </xf>
    <xf numFmtId="2" fontId="28" fillId="0" borderId="4" xfId="0" applyNumberFormat="1" applyFont="1" applyBorder="1" applyAlignment="1">
      <alignment horizontal="center" vertical="center"/>
    </xf>
    <xf numFmtId="2" fontId="28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28" fillId="0" borderId="2" xfId="0" applyNumberFormat="1" applyFont="1" applyBorder="1" applyAlignment="1">
      <alignment horizontal="center" vertical="center" wrapText="1"/>
    </xf>
    <xf numFmtId="2" fontId="18" fillId="0" borderId="2" xfId="0" applyNumberFormat="1" applyFont="1" applyBorder="1" applyAlignment="1">
      <alignment horizontal="center" vertical="center"/>
    </xf>
    <xf numFmtId="2" fontId="29" fillId="0" borderId="2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2" fontId="24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center" vertical="center" wrapText="1"/>
    </xf>
    <xf numFmtId="2" fontId="2" fillId="2" borderId="4" xfId="0" applyNumberFormat="1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2" fillId="6" borderId="2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14" fontId="1" fillId="2" borderId="3" xfId="0" applyNumberFormat="1" applyFont="1" applyFill="1" applyBorder="1" applyAlignment="1">
      <alignment horizontal="center" vertical="center"/>
    </xf>
    <xf numFmtId="14" fontId="1" fillId="2" borderId="2" xfId="0" applyNumberFormat="1" applyFont="1" applyFill="1" applyBorder="1" applyAlignment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2" fontId="2" fillId="2" borderId="14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2" fontId="2" fillId="2" borderId="15" xfId="0" applyNumberFormat="1" applyFont="1" applyFill="1" applyBorder="1" applyAlignment="1">
      <alignment horizontal="center" vertical="center"/>
    </xf>
    <xf numFmtId="1" fontId="1" fillId="2" borderId="1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15" xfId="0" applyNumberFormat="1" applyFont="1" applyFill="1" applyBorder="1" applyAlignment="1">
      <alignment horizontal="center" vertical="center"/>
    </xf>
    <xf numFmtId="14" fontId="1" fillId="2" borderId="14" xfId="0" applyNumberFormat="1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/>
    </xf>
    <xf numFmtId="14" fontId="1" fillId="2" borderId="4" xfId="0" applyNumberFormat="1" applyFont="1" applyFill="1" applyBorder="1" applyAlignment="1">
      <alignment horizontal="center" vertical="center"/>
    </xf>
    <xf numFmtId="2" fontId="2" fillId="2" borderId="17" xfId="0" applyNumberFormat="1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/>
    </xf>
    <xf numFmtId="2" fontId="2" fillId="2" borderId="3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" fontId="1" fillId="2" borderId="17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16" xfId="0" applyNumberFormat="1" applyFont="1" applyFill="1" applyBorder="1" applyAlignment="1">
      <alignment horizontal="center" vertical="center"/>
    </xf>
    <xf numFmtId="1" fontId="1" fillId="2" borderId="19" xfId="0" applyNumberFormat="1" applyFont="1" applyFill="1" applyBorder="1" applyAlignment="1">
      <alignment horizontal="center" vertical="center"/>
    </xf>
    <xf numFmtId="1" fontId="1" fillId="2" borderId="18" xfId="0" applyNumberFormat="1" applyFont="1" applyFill="1" applyBorder="1" applyAlignment="1">
      <alignment horizontal="center" vertical="center"/>
    </xf>
    <xf numFmtId="14" fontId="1" fillId="2" borderId="16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14" fontId="1" fillId="0" borderId="14" xfId="0" applyNumberFormat="1" applyFont="1" applyBorder="1" applyAlignment="1">
      <alignment horizontal="center" vertical="center"/>
    </xf>
    <xf numFmtId="14" fontId="1" fillId="0" borderId="15" xfId="0" applyNumberFormat="1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2" fontId="2" fillId="3" borderId="4" xfId="0" applyNumberFormat="1" applyFont="1" applyFill="1" applyBorder="1" applyAlignment="1">
      <alignment horizontal="center" vertical="center"/>
    </xf>
    <xf numFmtId="2" fontId="2" fillId="3" borderId="16" xfId="0" applyNumberFormat="1" applyFont="1" applyFill="1" applyBorder="1" applyAlignment="1">
      <alignment horizontal="center" vertical="center"/>
    </xf>
    <xf numFmtId="2" fontId="2" fillId="0" borderId="17" xfId="0" applyNumberFormat="1" applyFont="1" applyBorder="1" applyAlignment="1">
      <alignment horizontal="center" vertical="center"/>
    </xf>
    <xf numFmtId="2" fontId="2" fillId="0" borderId="4" xfId="0" applyNumberFormat="1" applyFont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2" fontId="2" fillId="2" borderId="16" xfId="0" applyNumberFormat="1" applyFont="1" applyFill="1" applyBorder="1" applyAlignment="1">
      <alignment horizontal="center" vertical="center"/>
    </xf>
    <xf numFmtId="14" fontId="1" fillId="2" borderId="17" xfId="0" applyNumberFormat="1" applyFont="1" applyFill="1" applyBorder="1" applyAlignment="1">
      <alignment horizontal="center" vertical="center"/>
    </xf>
    <xf numFmtId="2" fontId="2" fillId="0" borderId="16" xfId="0" applyNumberFormat="1" applyFont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2" fontId="2" fillId="3" borderId="17" xfId="0" applyNumberFormat="1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1" fillId="2" borderId="5" xfId="0" applyFont="1" applyFill="1" applyBorder="1" applyAlignment="1">
      <alignment horizontal="left" vertical="center"/>
    </xf>
    <xf numFmtId="0" fontId="21" fillId="2" borderId="6" xfId="0" applyFont="1" applyFill="1" applyBorder="1" applyAlignment="1">
      <alignment horizontal="left" vertical="center"/>
    </xf>
    <xf numFmtId="2" fontId="2" fillId="2" borderId="16" xfId="0" applyNumberFormat="1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1" fontId="1" fillId="0" borderId="16" xfId="0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16" xfId="0" applyNumberFormat="1" applyFont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1" fontId="2" fillId="2" borderId="16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 wrapText="1"/>
    </xf>
    <xf numFmtId="1" fontId="1" fillId="2" borderId="41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/>
    </xf>
    <xf numFmtId="1" fontId="1" fillId="2" borderId="87" xfId="0" applyNumberFormat="1" applyFont="1" applyFill="1" applyBorder="1" applyAlignment="1">
      <alignment horizontal="center" vertical="center"/>
    </xf>
    <xf numFmtId="1" fontId="1" fillId="2" borderId="20" xfId="0" applyNumberFormat="1" applyFont="1" applyFill="1" applyBorder="1" applyAlignment="1">
      <alignment horizontal="center" vertical="center"/>
    </xf>
    <xf numFmtId="1" fontId="1" fillId="2" borderId="7" xfId="0" applyNumberFormat="1" applyFont="1" applyFill="1" applyBorder="1" applyAlignment="1">
      <alignment horizontal="center" vertical="center"/>
    </xf>
    <xf numFmtId="1" fontId="1" fillId="2" borderId="21" xfId="0" applyNumberFormat="1" applyFont="1" applyFill="1" applyBorder="1" applyAlignment="1">
      <alignment horizontal="center" vertical="center"/>
    </xf>
    <xf numFmtId="2" fontId="2" fillId="2" borderId="17" xfId="0" applyNumberFormat="1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right" vertical="center" wrapText="1"/>
    </xf>
    <xf numFmtId="0" fontId="2" fillId="4" borderId="7" xfId="0" applyFont="1" applyFill="1" applyBorder="1" applyAlignment="1">
      <alignment horizontal="right" vertical="center" wrapText="1"/>
    </xf>
    <xf numFmtId="0" fontId="3" fillId="2" borderId="7" xfId="0" applyFont="1" applyFill="1" applyBorder="1" applyAlignment="1">
      <alignment horizontal="left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65" fontId="18" fillId="0" borderId="1" xfId="2" applyNumberFormat="1" applyFont="1" applyBorder="1" applyAlignment="1">
      <alignment horizontal="center" vertical="center" wrapText="1"/>
    </xf>
    <xf numFmtId="165" fontId="18" fillId="0" borderId="4" xfId="2" applyNumberFormat="1" applyFont="1" applyBorder="1" applyAlignment="1">
      <alignment horizontal="center" vertical="center" wrapText="1"/>
    </xf>
    <xf numFmtId="165" fontId="18" fillId="0" borderId="3" xfId="2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/>
    </xf>
    <xf numFmtId="14" fontId="6" fillId="0" borderId="4" xfId="0" applyNumberFormat="1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 wrapText="1"/>
    </xf>
    <xf numFmtId="164" fontId="18" fillId="0" borderId="4" xfId="0" applyNumberFormat="1" applyFont="1" applyBorder="1" applyAlignment="1">
      <alignment horizontal="center" vertical="center" wrapText="1"/>
    </xf>
    <xf numFmtId="164" fontId="18" fillId="0" borderId="3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24" fillId="0" borderId="1" xfId="0" applyNumberFormat="1" applyFont="1" applyBorder="1" applyAlignment="1">
      <alignment horizontal="center" vertical="center"/>
    </xf>
    <xf numFmtId="164" fontId="24" fillId="0" borderId="3" xfId="0" applyNumberFormat="1" applyFont="1" applyBorder="1" applyAlignment="1">
      <alignment horizontal="center" vertical="center"/>
    </xf>
    <xf numFmtId="0" fontId="27" fillId="0" borderId="9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164" fontId="24" fillId="0" borderId="1" xfId="0" applyNumberFormat="1" applyFont="1" applyBorder="1" applyAlignment="1">
      <alignment horizontal="center"/>
    </xf>
    <xf numFmtId="164" fontId="24" fillId="0" borderId="3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14" fontId="9" fillId="0" borderId="4" xfId="0" applyNumberFormat="1" applyFont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/>
    </xf>
    <xf numFmtId="164" fontId="24" fillId="0" borderId="4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24" fillId="0" borderId="1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6" fillId="0" borderId="80" xfId="1" applyFont="1" applyBorder="1" applyAlignment="1">
      <alignment horizontal="center"/>
    </xf>
    <xf numFmtId="0" fontId="6" fillId="0" borderId="81" xfId="1" applyFont="1" applyBorder="1" applyAlignment="1">
      <alignment horizontal="center"/>
    </xf>
    <xf numFmtId="0" fontId="6" fillId="0" borderId="43" xfId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6" fillId="0" borderId="68" xfId="1" applyFont="1" applyBorder="1" applyAlignment="1">
      <alignment horizontal="center"/>
    </xf>
    <xf numFmtId="0" fontId="6" fillId="0" borderId="26" xfId="1" applyFont="1" applyBorder="1" applyAlignment="1">
      <alignment horizontal="center"/>
    </xf>
    <xf numFmtId="0" fontId="6" fillId="0" borderId="57" xfId="1" applyFont="1" applyBorder="1" applyAlignment="1">
      <alignment horizontal="center"/>
    </xf>
    <xf numFmtId="0" fontId="6" fillId="0" borderId="64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164" fontId="6" fillId="0" borderId="82" xfId="1" applyNumberFormat="1" applyFont="1" applyBorder="1" applyAlignment="1">
      <alignment horizontal="center" vertical="center"/>
    </xf>
    <xf numFmtId="164" fontId="6" fillId="0" borderId="83" xfId="1" applyNumberFormat="1" applyFont="1" applyBorder="1" applyAlignment="1">
      <alignment horizontal="center" vertical="center"/>
    </xf>
    <xf numFmtId="164" fontId="6" fillId="0" borderId="84" xfId="1" applyNumberFormat="1" applyFont="1" applyBorder="1" applyAlignment="1">
      <alignment horizontal="center" vertical="center"/>
    </xf>
    <xf numFmtId="164" fontId="6" fillId="0" borderId="85" xfId="1" applyNumberFormat="1" applyFont="1" applyBorder="1" applyAlignment="1">
      <alignment horizontal="center" vertical="center"/>
    </xf>
    <xf numFmtId="164" fontId="6" fillId="0" borderId="86" xfId="1" applyNumberFormat="1" applyFont="1" applyBorder="1" applyAlignment="1">
      <alignment horizontal="center" vertical="center"/>
    </xf>
    <xf numFmtId="0" fontId="6" fillId="0" borderId="72" xfId="1" applyFont="1" applyBorder="1" applyAlignment="1">
      <alignment horizontal="center"/>
    </xf>
    <xf numFmtId="0" fontId="6" fillId="0" borderId="24" xfId="1" applyFont="1" applyBorder="1" applyAlignment="1">
      <alignment horizontal="center"/>
    </xf>
    <xf numFmtId="0" fontId="6" fillId="0" borderId="73" xfId="1" applyFont="1" applyBorder="1" applyAlignment="1">
      <alignment horizontal="center"/>
    </xf>
    <xf numFmtId="0" fontId="6" fillId="0" borderId="55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0" borderId="56" xfId="1" applyFont="1" applyBorder="1" applyAlignment="1">
      <alignment horizontal="center"/>
    </xf>
    <xf numFmtId="0" fontId="6" fillId="0" borderId="66" xfId="1" applyFont="1" applyBorder="1" applyAlignment="1">
      <alignment horizontal="center" vertical="center"/>
    </xf>
    <xf numFmtId="0" fontId="6" fillId="0" borderId="70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67" xfId="1" applyFont="1" applyBorder="1" applyAlignment="1">
      <alignment horizontal="center" vertical="center"/>
    </xf>
    <xf numFmtId="0" fontId="6" fillId="0" borderId="71" xfId="1" applyFont="1" applyBorder="1" applyAlignment="1">
      <alignment horizontal="center" vertical="center"/>
    </xf>
    <xf numFmtId="0" fontId="6" fillId="0" borderId="32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33" xfId="1" applyFont="1" applyBorder="1" applyAlignment="1">
      <alignment horizontal="center"/>
    </xf>
    <xf numFmtId="0" fontId="6" fillId="0" borderId="28" xfId="1" applyFont="1" applyBorder="1" applyAlignment="1">
      <alignment horizontal="left" vertical="top"/>
    </xf>
    <xf numFmtId="0" fontId="6" fillId="0" borderId="29" xfId="1" applyFont="1" applyBorder="1" applyAlignment="1">
      <alignment horizontal="left" vertical="top"/>
    </xf>
    <xf numFmtId="0" fontId="6" fillId="0" borderId="30" xfId="1" applyFont="1" applyBorder="1"/>
    <xf numFmtId="0" fontId="18" fillId="0" borderId="28" xfId="1" applyFont="1" applyBorder="1" applyAlignment="1">
      <alignment horizontal="center"/>
    </xf>
    <xf numFmtId="0" fontId="18" fillId="0" borderId="29" xfId="1" applyFont="1" applyBorder="1" applyAlignment="1">
      <alignment horizontal="center"/>
    </xf>
    <xf numFmtId="0" fontId="6" fillId="0" borderId="7" xfId="1" applyFont="1" applyBorder="1"/>
    <xf numFmtId="0" fontId="6" fillId="0" borderId="10" xfId="1" applyFont="1" applyBorder="1"/>
    <xf numFmtId="0" fontId="6" fillId="0" borderId="57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24" xfId="1" applyFont="1" applyBorder="1" applyAlignment="1">
      <alignment horizontal="center" vertical="center"/>
    </xf>
    <xf numFmtId="0" fontId="6" fillId="0" borderId="25" xfId="1" applyFont="1" applyBorder="1" applyAlignment="1">
      <alignment horizontal="center" vertical="center" textRotation="255"/>
    </xf>
    <xf numFmtId="0" fontId="6" fillId="0" borderId="25" xfId="1" applyFont="1" applyBorder="1" applyAlignment="1">
      <alignment horizontal="center" vertical="center"/>
    </xf>
    <xf numFmtId="0" fontId="6" fillId="0" borderId="26" xfId="1" applyFont="1" applyBorder="1" applyAlignment="1">
      <alignment horizontal="center" vertical="center" wrapText="1"/>
    </xf>
    <xf numFmtId="0" fontId="6" fillId="0" borderId="57" xfId="1" applyFont="1" applyBorder="1" applyAlignment="1">
      <alignment horizontal="center" vertical="center" wrapText="1"/>
    </xf>
    <xf numFmtId="0" fontId="6" fillId="0" borderId="64" xfId="1" applyFont="1" applyBorder="1" applyAlignment="1">
      <alignment horizontal="center" vertical="center" wrapText="1"/>
    </xf>
    <xf numFmtId="0" fontId="6" fillId="0" borderId="43" xfId="1" applyFont="1" applyBorder="1" applyAlignment="1">
      <alignment vertical="center" wrapText="1"/>
    </xf>
    <xf numFmtId="0" fontId="6" fillId="0" borderId="0" xfId="1" applyFont="1" applyAlignment="1">
      <alignment vertical="center" wrapText="1"/>
    </xf>
    <xf numFmtId="0" fontId="6" fillId="0" borderId="68" xfId="1" applyFont="1" applyBorder="1" applyAlignment="1">
      <alignment vertical="center" wrapText="1"/>
    </xf>
    <xf numFmtId="0" fontId="6" fillId="0" borderId="72" xfId="1" applyFont="1" applyBorder="1" applyAlignment="1">
      <alignment vertical="center" wrapText="1"/>
    </xf>
    <xf numFmtId="0" fontId="6" fillId="0" borderId="24" xfId="1" applyFont="1" applyBorder="1" applyAlignment="1">
      <alignment vertical="center" wrapText="1"/>
    </xf>
    <xf numFmtId="0" fontId="6" fillId="0" borderId="73" xfId="1" applyFont="1" applyBorder="1" applyAlignment="1">
      <alignment vertical="center" wrapText="1"/>
    </xf>
    <xf numFmtId="0" fontId="6" fillId="0" borderId="75" xfId="1" applyFont="1" applyBorder="1" applyAlignment="1">
      <alignment horizontal="center" vertical="top" wrapText="1"/>
    </xf>
    <xf numFmtId="0" fontId="6" fillId="0" borderId="9" xfId="1" applyFont="1" applyBorder="1" applyAlignment="1">
      <alignment horizontal="center" vertical="top" wrapText="1"/>
    </xf>
    <xf numFmtId="0" fontId="6" fillId="0" borderId="76" xfId="1" applyFont="1" applyBorder="1" applyAlignment="1">
      <alignment horizontal="center" vertical="top" wrapText="1"/>
    </xf>
    <xf numFmtId="0" fontId="6" fillId="0" borderId="52" xfId="1" applyFont="1" applyBorder="1" applyAlignment="1">
      <alignment horizontal="center" vertical="top" wrapText="1"/>
    </xf>
    <xf numFmtId="0" fontId="6" fillId="0" borderId="8" xfId="1" applyFont="1" applyBorder="1" applyAlignment="1">
      <alignment horizontal="center" vertical="top" wrapText="1"/>
    </xf>
    <xf numFmtId="0" fontId="6" fillId="0" borderId="77" xfId="1" applyFont="1" applyBorder="1" applyAlignment="1">
      <alignment horizontal="center" vertical="top" wrapText="1"/>
    </xf>
    <xf numFmtId="0" fontId="6" fillId="0" borderId="78" xfId="1" applyFont="1" applyBorder="1" applyAlignment="1">
      <alignment horizontal="left" vertical="top"/>
    </xf>
    <xf numFmtId="0" fontId="15" fillId="0" borderId="6" xfId="1" applyBorder="1"/>
    <xf numFmtId="0" fontId="15" fillId="0" borderId="79" xfId="1" applyBorder="1"/>
    <xf numFmtId="0" fontId="6" fillId="0" borderId="6" xfId="1" applyFont="1" applyBorder="1" applyAlignment="1">
      <alignment horizontal="left" vertical="top"/>
    </xf>
    <xf numFmtId="0" fontId="6" fillId="0" borderId="79" xfId="1" applyFont="1" applyBorder="1"/>
    <xf numFmtId="0" fontId="6" fillId="0" borderId="34" xfId="1" applyFont="1" applyBorder="1" applyAlignment="1">
      <alignment horizontal="center" vertical="top"/>
    </xf>
    <xf numFmtId="0" fontId="6" fillId="0" borderId="16" xfId="1" applyFont="1" applyBorder="1" applyAlignment="1">
      <alignment horizontal="center" vertical="top"/>
    </xf>
    <xf numFmtId="0" fontId="6" fillId="0" borderId="26" xfId="1" applyFont="1" applyBorder="1" applyAlignment="1">
      <alignment horizontal="left" vertical="center" wrapText="1"/>
    </xf>
    <xf numFmtId="0" fontId="6" fillId="0" borderId="38" xfId="1" applyFont="1" applyBorder="1" applyAlignment="1">
      <alignment horizontal="left" vertical="center" wrapText="1"/>
    </xf>
    <xf numFmtId="0" fontId="6" fillId="0" borderId="43" xfId="1" applyFont="1" applyBorder="1" applyAlignment="1">
      <alignment horizontal="left" vertical="center" wrapText="1"/>
    </xf>
    <xf numFmtId="0" fontId="6" fillId="0" borderId="44" xfId="1" applyFont="1" applyBorder="1" applyAlignment="1">
      <alignment horizontal="left" vertical="center" wrapText="1"/>
    </xf>
    <xf numFmtId="0" fontId="6" fillId="0" borderId="46" xfId="1" applyFont="1" applyBorder="1" applyAlignment="1">
      <alignment horizontal="left" vertical="center" wrapText="1"/>
    </xf>
    <xf numFmtId="0" fontId="6" fillId="0" borderId="47" xfId="1" applyFont="1" applyBorder="1" applyAlignment="1">
      <alignment horizontal="left" vertical="center" wrapText="1"/>
    </xf>
    <xf numFmtId="0" fontId="6" fillId="0" borderId="39" xfId="1" applyFont="1" applyBorder="1" applyAlignment="1">
      <alignment horizontal="center" vertical="center"/>
    </xf>
    <xf numFmtId="0" fontId="6" fillId="0" borderId="45" xfId="1" applyFont="1" applyBorder="1" applyAlignment="1">
      <alignment horizontal="center" vertical="center"/>
    </xf>
    <xf numFmtId="0" fontId="6" fillId="0" borderId="48" xfId="1" applyFont="1" applyBorder="1" applyAlignment="1">
      <alignment horizontal="center" vertical="center"/>
    </xf>
    <xf numFmtId="0" fontId="6" fillId="0" borderId="49" xfId="1" applyFont="1" applyBorder="1" applyAlignment="1">
      <alignment horizontal="left" wrapText="1"/>
    </xf>
    <xf numFmtId="0" fontId="6" fillId="0" borderId="50" xfId="1" applyFont="1" applyBorder="1" applyAlignment="1">
      <alignment horizontal="left" wrapText="1"/>
    </xf>
    <xf numFmtId="0" fontId="6" fillId="0" borderId="43" xfId="1" applyFont="1" applyBorder="1" applyAlignment="1">
      <alignment horizontal="left" wrapText="1"/>
    </xf>
    <xf numFmtId="0" fontId="6" fillId="0" borderId="44" xfId="1" applyFont="1" applyBorder="1" applyAlignment="1">
      <alignment horizontal="left" wrapText="1"/>
    </xf>
    <xf numFmtId="0" fontId="6" fillId="0" borderId="52" xfId="1" applyFont="1" applyBorder="1" applyAlignment="1">
      <alignment horizontal="left" wrapText="1"/>
    </xf>
    <xf numFmtId="0" fontId="6" fillId="0" borderId="53" xfId="1" applyFont="1" applyBorder="1" applyAlignment="1">
      <alignment horizontal="left" wrapText="1"/>
    </xf>
    <xf numFmtId="0" fontId="6" fillId="0" borderId="51" xfId="1" applyFont="1" applyBorder="1" applyAlignment="1">
      <alignment horizontal="center" vertical="center"/>
    </xf>
    <xf numFmtId="0" fontId="6" fillId="0" borderId="54" xfId="1" applyFont="1" applyBorder="1" applyAlignment="1">
      <alignment horizontal="center" vertical="center"/>
    </xf>
    <xf numFmtId="0" fontId="6" fillId="0" borderId="25" xfId="1" applyFont="1" applyBorder="1"/>
    <xf numFmtId="0" fontId="6" fillId="0" borderId="26" xfId="1" applyFont="1" applyBorder="1" applyAlignment="1">
      <alignment horizontal="center" vertical="top"/>
    </xf>
    <xf numFmtId="0" fontId="6" fillId="0" borderId="27" xfId="1" applyFont="1" applyBorder="1" applyAlignment="1">
      <alignment horizontal="center" vertical="top"/>
    </xf>
    <xf numFmtId="0" fontId="18" fillId="0" borderId="30" xfId="1" applyFont="1" applyBorder="1" applyAlignment="1">
      <alignment horizontal="center"/>
    </xf>
    <xf numFmtId="0" fontId="6" fillId="0" borderId="31" xfId="1" applyFont="1" applyBorder="1" applyAlignment="1">
      <alignment horizontal="left" vertical="top"/>
    </xf>
    <xf numFmtId="0" fontId="6" fillId="0" borderId="4" xfId="1" applyFont="1" applyBorder="1" applyAlignment="1">
      <alignment horizontal="left" vertical="top"/>
    </xf>
    <xf numFmtId="0" fontId="15" fillId="0" borderId="29" xfId="1" applyBorder="1"/>
    <xf numFmtId="0" fontId="15" fillId="0" borderId="30" xfId="1" applyBorder="1"/>
    <xf numFmtId="0" fontId="17" fillId="0" borderId="24" xfId="1" applyFont="1" applyBorder="1" applyAlignment="1">
      <alignment horizontal="center"/>
    </xf>
    <xf numFmtId="0" fontId="16" fillId="0" borderId="0" xfId="1" applyFont="1" applyAlignment="1">
      <alignment horizontal="center" vertical="center"/>
    </xf>
    <xf numFmtId="0" fontId="15" fillId="0" borderId="0" xfId="1"/>
    <xf numFmtId="0" fontId="6" fillId="0" borderId="0" xfId="1" applyFont="1"/>
    <xf numFmtId="0" fontId="17" fillId="0" borderId="0" xfId="1" applyFont="1" applyAlignment="1">
      <alignment horizontal="center" vertical="center"/>
    </xf>
    <xf numFmtId="0" fontId="15" fillId="0" borderId="0" xfId="1" applyAlignment="1">
      <alignment horizontal="center" vertical="center"/>
    </xf>
    <xf numFmtId="0" fontId="16" fillId="0" borderId="0" xfId="1" applyFont="1" applyAlignment="1">
      <alignment horizontal="center"/>
    </xf>
    <xf numFmtId="0" fontId="6" fillId="0" borderId="38" xfId="1" applyFont="1" applyBorder="1" applyAlignment="1">
      <alignment horizontal="center" vertical="center" wrapText="1"/>
    </xf>
    <xf numFmtId="0" fontId="6" fillId="0" borderId="43" xfId="1" applyFont="1" applyBorder="1" applyAlignment="1">
      <alignment horizontal="center" vertical="center" wrapText="1"/>
    </xf>
    <xf numFmtId="0" fontId="6" fillId="0" borderId="44" xfId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center" vertical="center" wrapText="1"/>
    </xf>
    <xf numFmtId="0" fontId="6" fillId="0" borderId="47" xfId="1" applyFont="1" applyBorder="1" applyAlignment="1">
      <alignment horizontal="center" vertical="center" wrapText="1"/>
    </xf>
    <xf numFmtId="0" fontId="6" fillId="0" borderId="49" xfId="1" applyFont="1" applyBorder="1" applyAlignment="1">
      <alignment horizontal="center" vertical="center" wrapText="1"/>
    </xf>
    <xf numFmtId="0" fontId="6" fillId="0" borderId="50" xfId="1" applyFont="1" applyBorder="1" applyAlignment="1">
      <alignment horizontal="center" vertical="center" wrapText="1"/>
    </xf>
    <xf numFmtId="0" fontId="6" fillId="0" borderId="52" xfId="1" applyFont="1" applyBorder="1" applyAlignment="1">
      <alignment horizontal="center" vertical="center" wrapText="1"/>
    </xf>
    <xf numFmtId="0" fontId="6" fillId="0" borderId="53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70" xfId="1" applyFont="1" applyBorder="1"/>
    <xf numFmtId="0" fontId="19" fillId="0" borderId="3" xfId="1" applyFont="1" applyBorder="1" applyAlignment="1">
      <alignment horizontal="center"/>
    </xf>
    <xf numFmtId="0" fontId="19" fillId="0" borderId="71" xfId="1" applyFont="1" applyBorder="1" applyAlignment="1">
      <alignment horizontal="center"/>
    </xf>
    <xf numFmtId="0" fontId="6" fillId="0" borderId="28" xfId="1" applyFont="1" applyBorder="1" applyAlignment="1">
      <alignment horizontal="left" vertical="top" wrapText="1"/>
    </xf>
    <xf numFmtId="0" fontId="6" fillId="0" borderId="29" xfId="1" applyFont="1" applyBorder="1" applyAlignment="1">
      <alignment horizontal="left" vertical="top" wrapText="1"/>
    </xf>
    <xf numFmtId="0" fontId="6" fillId="0" borderId="30" xfId="1" applyFont="1" applyBorder="1" applyAlignment="1">
      <alignment wrapText="1"/>
    </xf>
    <xf numFmtId="0" fontId="6" fillId="0" borderId="78" xfId="1" applyFont="1" applyBorder="1" applyAlignment="1">
      <alignment horizontal="left" vertical="top" wrapText="1"/>
    </xf>
    <xf numFmtId="0" fontId="6" fillId="0" borderId="6" xfId="1" applyFont="1" applyBorder="1" applyAlignment="1">
      <alignment horizontal="left" vertical="top" wrapText="1"/>
    </xf>
    <xf numFmtId="0" fontId="6" fillId="0" borderId="79" xfId="1" applyFont="1" applyBorder="1" applyAlignment="1">
      <alignment wrapText="1"/>
    </xf>
  </cellXfs>
  <cellStyles count="3">
    <cellStyle name="Обычный" xfId="0" builtinId="0"/>
    <cellStyle name="Обычный 2" xfId="1" xr:uid="{3D7A08AD-A14A-457A-AB08-E80D6A1D92A4}"/>
    <cellStyle name="Финансовый" xfId="2" builtinId="3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64"/>
          <bgColor indexed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64"/>
          <bgColor indexed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64"/>
          <bgColor indexed="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64"/>
          <bgColor indexed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64"/>
          <bgColor indexed="9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solid">
          <fgColor indexed="64"/>
          <b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F06FAB7-D4BE-4381-B550-0AB83D1B7037}" name="Список14" displayName="Список14" ref="AH37:AH39" insertRow="1" totalsRowCount="1" headerRowDxfId="7" dataDxfId="6" totalsRowDxfId="5">
  <autoFilter ref="AH37:AH38" xr:uid="{0F06FAB7-D4BE-4381-B550-0AB83D1B7037}"/>
  <tableColumns count="1">
    <tableColumn id="1" xr3:uid="{A66B210B-E123-416C-B6E0-49E3FDE3C204}" name="Столбец1" totalsRowFunction="count" dataDxfId="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3E03AC5-DA8A-4FDB-A7D1-74BE7CA6369B}" name="Список13" displayName="Список13" ref="AG38:AG40" insertRow="1" totalsRowCount="1" headerRowDxfId="3" dataDxfId="2" totalsRowDxfId="1">
  <autoFilter ref="AG38:AG39" xr:uid="{00000000-0009-0000-0100-000001000000}"/>
  <tableColumns count="1">
    <tableColumn id="1" xr3:uid="{62DEC852-B7CA-407F-A0B7-C019135E39C4}" name="Столбец1" totalsRowFunction="count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D2286-BE6B-4600-8217-0454608D97DE}">
  <dimension ref="A2:U414"/>
  <sheetViews>
    <sheetView topLeftCell="A388" zoomScaleNormal="100" workbookViewId="0">
      <selection activeCell="J313" sqref="J313"/>
    </sheetView>
  </sheetViews>
  <sheetFormatPr defaultRowHeight="14.4" x14ac:dyDescent="0.3"/>
  <cols>
    <col min="2" max="2" width="8.44140625" customWidth="1"/>
    <col min="6" max="6" width="12.109375" style="100" customWidth="1"/>
    <col min="7" max="7" width="14.33203125" bestFit="1" customWidth="1"/>
    <col min="9" max="9" width="15.88671875" customWidth="1"/>
    <col min="10" max="10" width="7.109375" customWidth="1"/>
    <col min="11" max="11" width="7.33203125" customWidth="1"/>
    <col min="12" max="12" width="5.88671875" customWidth="1"/>
    <col min="13" max="13" width="6.88671875" customWidth="1"/>
    <col min="14" max="14" width="9.109375" style="99"/>
    <col min="15" max="20" width="9.109375" style="103"/>
    <col min="21" max="21" width="12.6640625" style="99" customWidth="1"/>
  </cols>
  <sheetData>
    <row r="2" spans="1:21" ht="39" customHeight="1" x14ac:dyDescent="0.3">
      <c r="A2" s="284" t="s">
        <v>130</v>
      </c>
      <c r="B2" s="284" t="s">
        <v>17</v>
      </c>
      <c r="C2" s="284" t="s">
        <v>18</v>
      </c>
      <c r="D2" s="284" t="s">
        <v>0</v>
      </c>
      <c r="E2" s="284" t="s">
        <v>19</v>
      </c>
      <c r="F2" s="284" t="s">
        <v>20</v>
      </c>
      <c r="G2" s="281" t="s">
        <v>21</v>
      </c>
      <c r="H2" s="284" t="s">
        <v>22</v>
      </c>
      <c r="I2" s="284" t="s">
        <v>23</v>
      </c>
      <c r="J2" s="284" t="s">
        <v>24</v>
      </c>
      <c r="K2" s="284"/>
      <c r="L2" s="284"/>
      <c r="M2" s="284"/>
      <c r="N2" s="289" t="s">
        <v>29</v>
      </c>
      <c r="O2" s="292" t="s">
        <v>30</v>
      </c>
      <c r="P2" s="293"/>
      <c r="Q2" s="293"/>
      <c r="R2" s="293"/>
      <c r="S2" s="293"/>
      <c r="T2" s="294"/>
      <c r="U2" s="289" t="s">
        <v>131</v>
      </c>
    </row>
    <row r="3" spans="1:21" ht="56.25" customHeight="1" x14ac:dyDescent="0.3">
      <c r="A3" s="284"/>
      <c r="B3" s="284"/>
      <c r="C3" s="284"/>
      <c r="D3" s="284"/>
      <c r="E3" s="284"/>
      <c r="F3" s="284"/>
      <c r="G3" s="282"/>
      <c r="H3" s="284"/>
      <c r="I3" s="284"/>
      <c r="J3" s="284"/>
      <c r="K3" s="284"/>
      <c r="L3" s="284"/>
      <c r="M3" s="284"/>
      <c r="N3" s="290"/>
      <c r="O3" s="278" t="s">
        <v>31</v>
      </c>
      <c r="P3" s="279"/>
      <c r="Q3" s="280"/>
      <c r="R3" s="278" t="s">
        <v>32</v>
      </c>
      <c r="S3" s="279"/>
      <c r="T3" s="280"/>
      <c r="U3" s="290"/>
    </row>
    <row r="4" spans="1:21" ht="69" customHeight="1" x14ac:dyDescent="0.3">
      <c r="A4" s="284"/>
      <c r="B4" s="284"/>
      <c r="C4" s="284"/>
      <c r="D4" s="284"/>
      <c r="E4" s="284"/>
      <c r="F4" s="284"/>
      <c r="G4" s="283"/>
      <c r="H4" s="284"/>
      <c r="I4" s="284"/>
      <c r="J4" s="8" t="s">
        <v>25</v>
      </c>
      <c r="K4" s="8" t="s">
        <v>26</v>
      </c>
      <c r="L4" s="8" t="s">
        <v>27</v>
      </c>
      <c r="M4" s="8" t="s">
        <v>132</v>
      </c>
      <c r="N4" s="291"/>
      <c r="O4" s="19" t="s">
        <v>33</v>
      </c>
      <c r="P4" s="19" t="s">
        <v>34</v>
      </c>
      <c r="Q4" s="19" t="s">
        <v>35</v>
      </c>
      <c r="R4" s="19" t="s">
        <v>36</v>
      </c>
      <c r="S4" s="19" t="s">
        <v>37</v>
      </c>
      <c r="T4" s="19" t="s">
        <v>38</v>
      </c>
      <c r="U4" s="291"/>
    </row>
    <row r="5" spans="1:21" x14ac:dyDescent="0.3">
      <c r="A5" s="7">
        <v>1</v>
      </c>
      <c r="B5" s="7">
        <v>2</v>
      </c>
      <c r="C5" s="7">
        <v>3</v>
      </c>
      <c r="D5" s="7">
        <v>4</v>
      </c>
      <c r="E5" s="7">
        <v>5</v>
      </c>
      <c r="F5" s="7">
        <v>6</v>
      </c>
      <c r="G5" s="7"/>
      <c r="H5" s="7">
        <v>8</v>
      </c>
      <c r="I5" s="7">
        <v>9</v>
      </c>
      <c r="J5" s="8">
        <v>10</v>
      </c>
      <c r="K5" s="8">
        <v>11</v>
      </c>
      <c r="L5" s="8">
        <v>12</v>
      </c>
      <c r="M5" s="8">
        <v>13</v>
      </c>
      <c r="N5" s="39">
        <v>14</v>
      </c>
      <c r="O5" s="8">
        <v>15</v>
      </c>
      <c r="P5" s="8">
        <v>16</v>
      </c>
      <c r="Q5" s="8">
        <v>17</v>
      </c>
      <c r="R5" s="8">
        <v>18</v>
      </c>
      <c r="S5" s="8">
        <v>19</v>
      </c>
      <c r="T5" s="8">
        <v>20</v>
      </c>
      <c r="U5" s="39">
        <v>22</v>
      </c>
    </row>
    <row r="6" spans="1:21" ht="17.399999999999999" x14ac:dyDescent="0.3">
      <c r="A6" s="218" t="s">
        <v>389</v>
      </c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</row>
    <row r="7" spans="1:21" ht="24" x14ac:dyDescent="0.3">
      <c r="A7" s="213" t="s">
        <v>134</v>
      </c>
      <c r="B7" s="213" t="s">
        <v>390</v>
      </c>
      <c r="C7" s="213" t="s">
        <v>391</v>
      </c>
      <c r="D7" s="213" t="s">
        <v>1</v>
      </c>
      <c r="E7" s="213">
        <v>630</v>
      </c>
      <c r="F7" s="213">
        <v>900</v>
      </c>
      <c r="G7" s="214">
        <v>45261</v>
      </c>
      <c r="H7" s="71">
        <v>1</v>
      </c>
      <c r="I7" s="71" t="s">
        <v>392</v>
      </c>
      <c r="J7" s="62">
        <v>5</v>
      </c>
      <c r="K7" s="62">
        <v>1</v>
      </c>
      <c r="L7" s="62">
        <v>1</v>
      </c>
      <c r="M7" s="62">
        <v>2</v>
      </c>
      <c r="N7" s="220">
        <f>(J12+K12+L12)/3</f>
        <v>754.66666666666663</v>
      </c>
      <c r="O7" s="102"/>
      <c r="P7" s="102"/>
      <c r="Q7" s="102"/>
      <c r="R7" s="102"/>
      <c r="S7" s="102"/>
      <c r="T7" s="102"/>
      <c r="U7" s="220">
        <f>MAX(J12:L12)/F7*100</f>
        <v>93.111111111111114</v>
      </c>
    </row>
    <row r="8" spans="1:21" ht="36" x14ac:dyDescent="0.3">
      <c r="A8" s="213"/>
      <c r="B8" s="213"/>
      <c r="C8" s="213"/>
      <c r="D8" s="213"/>
      <c r="E8" s="213"/>
      <c r="F8" s="213"/>
      <c r="G8" s="215"/>
      <c r="H8" s="71">
        <v>3</v>
      </c>
      <c r="I8" s="71" t="s">
        <v>393</v>
      </c>
      <c r="J8" s="62">
        <v>20</v>
      </c>
      <c r="K8" s="62">
        <v>29</v>
      </c>
      <c r="L8" s="62">
        <v>32</v>
      </c>
      <c r="M8" s="62">
        <v>4</v>
      </c>
      <c r="N8" s="221"/>
      <c r="O8" s="102"/>
      <c r="P8" s="102"/>
      <c r="Q8" s="102"/>
      <c r="R8" s="102"/>
      <c r="S8" s="102"/>
      <c r="T8" s="102"/>
      <c r="U8" s="221"/>
    </row>
    <row r="9" spans="1:21" ht="24" x14ac:dyDescent="0.3">
      <c r="A9" s="213"/>
      <c r="B9" s="213"/>
      <c r="C9" s="213"/>
      <c r="D9" s="213"/>
      <c r="E9" s="213"/>
      <c r="F9" s="213"/>
      <c r="G9" s="215"/>
      <c r="H9" s="71">
        <v>4</v>
      </c>
      <c r="I9" s="71" t="s">
        <v>394</v>
      </c>
      <c r="J9" s="62">
        <v>570</v>
      </c>
      <c r="K9" s="62">
        <v>430</v>
      </c>
      <c r="L9" s="62">
        <v>480</v>
      </c>
      <c r="M9" s="62">
        <v>32</v>
      </c>
      <c r="N9" s="221"/>
      <c r="O9" s="102">
        <v>390</v>
      </c>
      <c r="P9" s="102">
        <v>395</v>
      </c>
      <c r="Q9" s="102">
        <v>390</v>
      </c>
      <c r="R9" s="102">
        <v>225</v>
      </c>
      <c r="S9" s="102">
        <v>228</v>
      </c>
      <c r="T9" s="102">
        <v>228</v>
      </c>
      <c r="U9" s="221"/>
    </row>
    <row r="10" spans="1:21" ht="24" x14ac:dyDescent="0.3">
      <c r="A10" s="213"/>
      <c r="B10" s="213"/>
      <c r="C10" s="213"/>
      <c r="D10" s="213"/>
      <c r="E10" s="213"/>
      <c r="F10" s="213"/>
      <c r="G10" s="215"/>
      <c r="H10" s="71">
        <v>5</v>
      </c>
      <c r="I10" s="71" t="s">
        <v>395</v>
      </c>
      <c r="J10" s="62">
        <v>225</v>
      </c>
      <c r="K10" s="62">
        <v>190</v>
      </c>
      <c r="L10" s="62">
        <v>230</v>
      </c>
      <c r="M10" s="62">
        <v>25</v>
      </c>
      <c r="N10" s="221"/>
      <c r="O10" s="102"/>
      <c r="P10" s="102"/>
      <c r="Q10" s="102"/>
      <c r="R10" s="102"/>
      <c r="S10" s="102"/>
      <c r="T10" s="102"/>
      <c r="U10" s="221"/>
    </row>
    <row r="11" spans="1:21" ht="24" x14ac:dyDescent="0.3">
      <c r="A11" s="213"/>
      <c r="B11" s="213"/>
      <c r="C11" s="213"/>
      <c r="D11" s="213"/>
      <c r="E11" s="213"/>
      <c r="F11" s="213"/>
      <c r="G11" s="215"/>
      <c r="H11" s="71">
        <v>7</v>
      </c>
      <c r="I11" s="71" t="s">
        <v>396</v>
      </c>
      <c r="J11" s="62">
        <v>18</v>
      </c>
      <c r="K11" s="62">
        <v>15</v>
      </c>
      <c r="L11" s="62">
        <v>18</v>
      </c>
      <c r="M11" s="62">
        <v>2</v>
      </c>
      <c r="N11" s="221"/>
      <c r="O11" s="102"/>
      <c r="P11" s="102"/>
      <c r="Q11" s="102"/>
      <c r="R11" s="102"/>
      <c r="S11" s="102"/>
      <c r="T11" s="102"/>
      <c r="U11" s="221"/>
    </row>
    <row r="12" spans="1:21" x14ac:dyDescent="0.3">
      <c r="A12" s="213"/>
      <c r="B12" s="213"/>
      <c r="C12" s="213"/>
      <c r="D12" s="213"/>
      <c r="E12" s="213"/>
      <c r="F12" s="213"/>
      <c r="G12" s="216"/>
      <c r="H12" s="91"/>
      <c r="I12" s="92" t="s">
        <v>28</v>
      </c>
      <c r="J12" s="93">
        <f>SUM(J7:J11)</f>
        <v>838</v>
      </c>
      <c r="K12" s="93">
        <f>SUM(K7:K11)</f>
        <v>665</v>
      </c>
      <c r="L12" s="93">
        <f>SUM(L7:L11)</f>
        <v>761</v>
      </c>
      <c r="M12" s="93">
        <f>SUM(M7:M11)</f>
        <v>65</v>
      </c>
      <c r="N12" s="222"/>
      <c r="O12" s="102"/>
      <c r="P12" s="102"/>
      <c r="Q12" s="102"/>
      <c r="R12" s="102"/>
      <c r="S12" s="102"/>
      <c r="T12" s="102"/>
      <c r="U12" s="222"/>
    </row>
    <row r="13" spans="1:21" ht="24" x14ac:dyDescent="0.3">
      <c r="A13" s="213" t="s">
        <v>134</v>
      </c>
      <c r="B13" s="213" t="s">
        <v>390</v>
      </c>
      <c r="C13" s="213" t="s">
        <v>391</v>
      </c>
      <c r="D13" s="213" t="s">
        <v>6</v>
      </c>
      <c r="E13" s="213">
        <v>630</v>
      </c>
      <c r="F13" s="213">
        <v>900</v>
      </c>
      <c r="G13" s="214">
        <v>45271</v>
      </c>
      <c r="H13" s="71">
        <v>9</v>
      </c>
      <c r="I13" s="71" t="s">
        <v>397</v>
      </c>
      <c r="J13" s="62">
        <v>0</v>
      </c>
      <c r="K13" s="62">
        <v>0</v>
      </c>
      <c r="L13" s="62">
        <v>0</v>
      </c>
      <c r="M13" s="62">
        <v>0</v>
      </c>
      <c r="N13" s="272">
        <f>SUM(J19:L19)/3</f>
        <v>61</v>
      </c>
      <c r="O13" s="102"/>
      <c r="P13" s="102"/>
      <c r="Q13" s="102"/>
      <c r="R13" s="102"/>
      <c r="S13" s="102"/>
      <c r="T13" s="102"/>
      <c r="U13" s="217">
        <f>MAX(J19:L19)/F13*100</f>
        <v>7.7777777777777777</v>
      </c>
    </row>
    <row r="14" spans="1:21" ht="24" x14ac:dyDescent="0.3">
      <c r="A14" s="213"/>
      <c r="B14" s="213"/>
      <c r="C14" s="213"/>
      <c r="D14" s="213"/>
      <c r="E14" s="213"/>
      <c r="F14" s="213"/>
      <c r="G14" s="215"/>
      <c r="H14" s="71">
        <v>10</v>
      </c>
      <c r="I14" s="71" t="s">
        <v>398</v>
      </c>
      <c r="J14" s="62">
        <v>0</v>
      </c>
      <c r="K14" s="62">
        <v>0</v>
      </c>
      <c r="L14" s="62">
        <v>0</v>
      </c>
      <c r="M14" s="62">
        <v>0</v>
      </c>
      <c r="N14" s="272"/>
      <c r="O14" s="102">
        <v>402</v>
      </c>
      <c r="P14" s="102">
        <v>400</v>
      </c>
      <c r="Q14" s="102">
        <v>400</v>
      </c>
      <c r="R14" s="102">
        <v>231</v>
      </c>
      <c r="S14" s="102">
        <v>232</v>
      </c>
      <c r="T14" s="102">
        <v>232</v>
      </c>
      <c r="U14" s="217"/>
    </row>
    <row r="15" spans="1:21" x14ac:dyDescent="0.3">
      <c r="A15" s="213"/>
      <c r="B15" s="213"/>
      <c r="C15" s="213"/>
      <c r="D15" s="213"/>
      <c r="E15" s="213"/>
      <c r="F15" s="213"/>
      <c r="G15" s="215"/>
      <c r="H15" s="71">
        <v>11</v>
      </c>
      <c r="I15" s="71" t="s">
        <v>399</v>
      </c>
      <c r="J15" s="62">
        <v>18</v>
      </c>
      <c r="K15" s="62">
        <v>31</v>
      </c>
      <c r="L15" s="62">
        <v>32</v>
      </c>
      <c r="M15" s="62">
        <v>7</v>
      </c>
      <c r="N15" s="272"/>
      <c r="O15" s="102"/>
      <c r="P15" s="102"/>
      <c r="Q15" s="102"/>
      <c r="R15" s="102"/>
      <c r="S15" s="102"/>
      <c r="T15" s="102"/>
      <c r="U15" s="217"/>
    </row>
    <row r="16" spans="1:21" ht="24" x14ac:dyDescent="0.3">
      <c r="A16" s="213"/>
      <c r="B16" s="213"/>
      <c r="C16" s="213"/>
      <c r="D16" s="213"/>
      <c r="E16" s="213"/>
      <c r="F16" s="213"/>
      <c r="G16" s="215"/>
      <c r="H16" s="71">
        <v>12</v>
      </c>
      <c r="I16" s="71" t="s">
        <v>400</v>
      </c>
      <c r="J16" s="62">
        <v>0</v>
      </c>
      <c r="K16" s="62">
        <v>0</v>
      </c>
      <c r="L16" s="62">
        <v>0</v>
      </c>
      <c r="M16" s="62">
        <v>0</v>
      </c>
      <c r="N16" s="272"/>
      <c r="O16" s="102"/>
      <c r="P16" s="102"/>
      <c r="Q16" s="102"/>
      <c r="R16" s="102"/>
      <c r="S16" s="102"/>
      <c r="T16" s="102"/>
      <c r="U16" s="217"/>
    </row>
    <row r="17" spans="1:21" x14ac:dyDescent="0.3">
      <c r="A17" s="213"/>
      <c r="B17" s="213"/>
      <c r="C17" s="213"/>
      <c r="D17" s="213"/>
      <c r="E17" s="213"/>
      <c r="F17" s="213"/>
      <c r="G17" s="215"/>
      <c r="H17" s="71">
        <v>15</v>
      </c>
      <c r="I17" s="71" t="s">
        <v>401</v>
      </c>
      <c r="J17" s="62">
        <v>30</v>
      </c>
      <c r="K17" s="62">
        <v>35</v>
      </c>
      <c r="L17" s="62">
        <v>20</v>
      </c>
      <c r="M17" s="62">
        <v>10</v>
      </c>
      <c r="N17" s="272"/>
      <c r="O17" s="102"/>
      <c r="P17" s="102"/>
      <c r="Q17" s="102"/>
      <c r="R17" s="102"/>
      <c r="S17" s="102"/>
      <c r="T17" s="102"/>
      <c r="U17" s="217"/>
    </row>
    <row r="18" spans="1:21" ht="36" x14ac:dyDescent="0.3">
      <c r="A18" s="213"/>
      <c r="B18" s="213"/>
      <c r="C18" s="213"/>
      <c r="D18" s="213"/>
      <c r="E18" s="213"/>
      <c r="F18" s="213"/>
      <c r="G18" s="215"/>
      <c r="H18" s="71">
        <v>16</v>
      </c>
      <c r="I18" s="71" t="s">
        <v>402</v>
      </c>
      <c r="J18" s="73">
        <v>6</v>
      </c>
      <c r="K18" s="73">
        <v>4</v>
      </c>
      <c r="L18" s="73">
        <v>7</v>
      </c>
      <c r="M18" s="73">
        <v>1</v>
      </c>
      <c r="N18" s="272"/>
      <c r="O18" s="102"/>
      <c r="P18" s="102"/>
      <c r="Q18" s="102"/>
      <c r="R18" s="102"/>
      <c r="S18" s="102"/>
      <c r="T18" s="102"/>
      <c r="U18" s="217"/>
    </row>
    <row r="19" spans="1:21" x14ac:dyDescent="0.3">
      <c r="A19" s="213"/>
      <c r="B19" s="213"/>
      <c r="C19" s="213"/>
      <c r="D19" s="213"/>
      <c r="E19" s="213"/>
      <c r="F19" s="213"/>
      <c r="G19" s="216"/>
      <c r="H19" s="91"/>
      <c r="I19" s="92" t="s">
        <v>28</v>
      </c>
      <c r="J19" s="93">
        <f>SUM(J13:J18)</f>
        <v>54</v>
      </c>
      <c r="K19" s="93">
        <f>SUM(K13:K18)</f>
        <v>70</v>
      </c>
      <c r="L19" s="93">
        <f>SUM(L13:L18)</f>
        <v>59</v>
      </c>
      <c r="M19" s="93">
        <f>SUM(M13:M18)</f>
        <v>18</v>
      </c>
      <c r="N19" s="272"/>
      <c r="O19" s="102"/>
      <c r="P19" s="102"/>
      <c r="Q19" s="102"/>
      <c r="R19" s="102"/>
      <c r="S19" s="102"/>
      <c r="T19" s="102"/>
      <c r="U19" s="217"/>
    </row>
    <row r="20" spans="1:21" ht="17.399999999999999" x14ac:dyDescent="0.3">
      <c r="A20" s="218" t="s">
        <v>933</v>
      </c>
      <c r="B20" s="219"/>
      <c r="C20" s="219"/>
      <c r="D20" s="219"/>
      <c r="E20" s="219"/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</row>
    <row r="21" spans="1:21" x14ac:dyDescent="0.3">
      <c r="A21" s="213" t="s">
        <v>134</v>
      </c>
      <c r="B21" s="213" t="s">
        <v>390</v>
      </c>
      <c r="C21" s="213" t="s">
        <v>932</v>
      </c>
      <c r="D21" s="213" t="s">
        <v>1</v>
      </c>
      <c r="E21" s="213">
        <v>630</v>
      </c>
      <c r="F21" s="213">
        <v>900</v>
      </c>
      <c r="G21" s="214">
        <v>45273</v>
      </c>
      <c r="H21" s="71"/>
      <c r="I21" s="71" t="s">
        <v>934</v>
      </c>
      <c r="J21" s="62">
        <v>63</v>
      </c>
      <c r="K21" s="62">
        <v>67</v>
      </c>
      <c r="L21" s="62">
        <v>79</v>
      </c>
      <c r="M21" s="62">
        <v>15</v>
      </c>
      <c r="N21" s="220">
        <f>(J24+K24+L24)/3</f>
        <v>123</v>
      </c>
      <c r="O21" s="102"/>
      <c r="P21" s="102"/>
      <c r="Q21" s="102"/>
      <c r="R21" s="102"/>
      <c r="S21" s="102"/>
      <c r="T21" s="102"/>
      <c r="U21" s="220">
        <f>MAX(J24:L24)/F21*100</f>
        <v>15</v>
      </c>
    </row>
    <row r="22" spans="1:21" ht="24" x14ac:dyDescent="0.3">
      <c r="A22" s="213"/>
      <c r="B22" s="213"/>
      <c r="C22" s="213"/>
      <c r="D22" s="213"/>
      <c r="E22" s="213"/>
      <c r="F22" s="213"/>
      <c r="G22" s="215"/>
      <c r="H22" s="71"/>
      <c r="I22" s="71" t="s">
        <v>935</v>
      </c>
      <c r="J22" s="62">
        <v>23</v>
      </c>
      <c r="K22" s="62">
        <v>26</v>
      </c>
      <c r="L22" s="62">
        <v>1</v>
      </c>
      <c r="M22" s="62">
        <v>1</v>
      </c>
      <c r="N22" s="221"/>
      <c r="O22" s="102"/>
      <c r="P22" s="102"/>
      <c r="Q22" s="102"/>
      <c r="R22" s="102"/>
      <c r="S22" s="102"/>
      <c r="T22" s="102"/>
      <c r="U22" s="221"/>
    </row>
    <row r="23" spans="1:21" ht="24" x14ac:dyDescent="0.3">
      <c r="A23" s="213"/>
      <c r="B23" s="213"/>
      <c r="C23" s="213"/>
      <c r="D23" s="213"/>
      <c r="E23" s="213"/>
      <c r="F23" s="213"/>
      <c r="G23" s="215"/>
      <c r="H23" s="71"/>
      <c r="I23" s="71" t="s">
        <v>935</v>
      </c>
      <c r="J23" s="62">
        <v>30</v>
      </c>
      <c r="K23" s="62">
        <v>25</v>
      </c>
      <c r="L23" s="62">
        <v>55</v>
      </c>
      <c r="M23" s="62">
        <v>21</v>
      </c>
      <c r="N23" s="221"/>
      <c r="O23" s="102">
        <v>394</v>
      </c>
      <c r="P23" s="102">
        <v>394</v>
      </c>
      <c r="Q23" s="102">
        <v>390</v>
      </c>
      <c r="R23" s="102">
        <v>225</v>
      </c>
      <c r="S23" s="102">
        <v>225</v>
      </c>
      <c r="T23" s="102">
        <v>225</v>
      </c>
      <c r="U23" s="221"/>
    </row>
    <row r="24" spans="1:21" x14ac:dyDescent="0.3">
      <c r="A24" s="213"/>
      <c r="B24" s="213"/>
      <c r="C24" s="213"/>
      <c r="D24" s="213"/>
      <c r="E24" s="213"/>
      <c r="F24" s="213"/>
      <c r="G24" s="216"/>
      <c r="H24" s="91"/>
      <c r="I24" s="92" t="s">
        <v>28</v>
      </c>
      <c r="J24" s="93">
        <f>SUM(J21:J23)</f>
        <v>116</v>
      </c>
      <c r="K24" s="93">
        <f>SUM(K21:K23)</f>
        <v>118</v>
      </c>
      <c r="L24" s="93">
        <f>SUM(L21:L23)</f>
        <v>135</v>
      </c>
      <c r="M24" s="93">
        <f>SUM(M21:M23)</f>
        <v>37</v>
      </c>
      <c r="N24" s="222"/>
      <c r="O24" s="102"/>
      <c r="P24" s="102"/>
      <c r="Q24" s="102"/>
      <c r="R24" s="102"/>
      <c r="S24" s="102"/>
      <c r="T24" s="102"/>
      <c r="U24" s="222"/>
    </row>
    <row r="25" spans="1:21" ht="24" x14ac:dyDescent="0.3">
      <c r="A25" s="213" t="s">
        <v>134</v>
      </c>
      <c r="B25" s="213" t="s">
        <v>390</v>
      </c>
      <c r="C25" s="213" t="s">
        <v>391</v>
      </c>
      <c r="D25" s="213" t="s">
        <v>6</v>
      </c>
      <c r="E25" s="213">
        <v>630</v>
      </c>
      <c r="F25" s="213">
        <v>900</v>
      </c>
      <c r="G25" s="214">
        <v>45273</v>
      </c>
      <c r="H25" s="71"/>
      <c r="I25" s="71" t="s">
        <v>935</v>
      </c>
      <c r="J25" s="62">
        <v>0</v>
      </c>
      <c r="K25" s="62">
        <v>0</v>
      </c>
      <c r="L25" s="62">
        <v>0</v>
      </c>
      <c r="M25" s="62">
        <v>0</v>
      </c>
      <c r="N25" s="272">
        <f>SUM(J28:L28)/3</f>
        <v>0</v>
      </c>
      <c r="O25" s="102"/>
      <c r="P25" s="102"/>
      <c r="Q25" s="102"/>
      <c r="R25" s="102"/>
      <c r="S25" s="102"/>
      <c r="T25" s="102"/>
      <c r="U25" s="217">
        <f>MAX(J28:L28)/F25*100</f>
        <v>0</v>
      </c>
    </row>
    <row r="26" spans="1:21" ht="24" x14ac:dyDescent="0.3">
      <c r="A26" s="213"/>
      <c r="B26" s="213"/>
      <c r="C26" s="213"/>
      <c r="D26" s="213"/>
      <c r="E26" s="213"/>
      <c r="F26" s="213"/>
      <c r="G26" s="215"/>
      <c r="H26" s="71"/>
      <c r="I26" s="71" t="s">
        <v>936</v>
      </c>
      <c r="J26" s="62">
        <v>0</v>
      </c>
      <c r="K26" s="62">
        <v>0</v>
      </c>
      <c r="L26" s="62">
        <v>0</v>
      </c>
      <c r="M26" s="62">
        <v>0</v>
      </c>
      <c r="N26" s="272"/>
      <c r="O26" s="102">
        <v>390</v>
      </c>
      <c r="P26" s="102">
        <v>395</v>
      </c>
      <c r="Q26" s="102">
        <v>394</v>
      </c>
      <c r="R26" s="102">
        <v>222</v>
      </c>
      <c r="S26" s="102">
        <v>222</v>
      </c>
      <c r="T26" s="102">
        <v>223</v>
      </c>
      <c r="U26" s="217"/>
    </row>
    <row r="27" spans="1:21" ht="24" x14ac:dyDescent="0.3">
      <c r="A27" s="213"/>
      <c r="B27" s="213"/>
      <c r="C27" s="213"/>
      <c r="D27" s="213"/>
      <c r="E27" s="213"/>
      <c r="F27" s="213"/>
      <c r="G27" s="215"/>
      <c r="H27" s="71"/>
      <c r="I27" s="71" t="s">
        <v>937</v>
      </c>
      <c r="J27" s="62">
        <v>0</v>
      </c>
      <c r="K27" s="62">
        <v>0</v>
      </c>
      <c r="L27" s="62">
        <v>0</v>
      </c>
      <c r="M27" s="62">
        <v>0</v>
      </c>
      <c r="N27" s="272"/>
      <c r="O27" s="102"/>
      <c r="P27" s="102"/>
      <c r="Q27" s="102"/>
      <c r="R27" s="102"/>
      <c r="S27" s="102"/>
      <c r="T27" s="102"/>
      <c r="U27" s="217"/>
    </row>
    <row r="28" spans="1:21" x14ac:dyDescent="0.3">
      <c r="A28" s="213"/>
      <c r="B28" s="213"/>
      <c r="C28" s="213"/>
      <c r="D28" s="213"/>
      <c r="E28" s="213"/>
      <c r="F28" s="213"/>
      <c r="G28" s="216"/>
      <c r="H28" s="91"/>
      <c r="I28" s="92" t="s">
        <v>28</v>
      </c>
      <c r="J28" s="93">
        <f>SUM(J25:J27)</f>
        <v>0</v>
      </c>
      <c r="K28" s="93">
        <f>SUM(K25:K27)</f>
        <v>0</v>
      </c>
      <c r="L28" s="93">
        <f>SUM(L25:L27)</f>
        <v>0</v>
      </c>
      <c r="M28" s="93">
        <f>SUM(M25:M27)</f>
        <v>0</v>
      </c>
      <c r="N28" s="272"/>
      <c r="O28" s="102"/>
      <c r="P28" s="102"/>
      <c r="Q28" s="102"/>
      <c r="R28" s="102"/>
      <c r="S28" s="102"/>
      <c r="T28" s="102"/>
      <c r="U28" s="217"/>
    </row>
    <row r="29" spans="1:21" ht="17.399999999999999" x14ac:dyDescent="0.3">
      <c r="A29" s="224" t="s">
        <v>938</v>
      </c>
      <c r="B29" s="273"/>
      <c r="C29" s="273"/>
      <c r="D29" s="273"/>
      <c r="E29" s="273"/>
      <c r="F29" s="273"/>
      <c r="G29" s="273"/>
      <c r="H29" s="273"/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  <c r="U29" s="273"/>
    </row>
    <row r="30" spans="1:21" ht="18.75" customHeight="1" x14ac:dyDescent="0.3">
      <c r="A30" s="253" t="s">
        <v>134</v>
      </c>
      <c r="B30" s="253" t="s">
        <v>390</v>
      </c>
      <c r="C30" s="253" t="s">
        <v>911</v>
      </c>
      <c r="D30" s="253" t="s">
        <v>1</v>
      </c>
      <c r="E30" s="253">
        <v>630</v>
      </c>
      <c r="F30" s="253">
        <v>900</v>
      </c>
      <c r="G30" s="254">
        <v>45273</v>
      </c>
      <c r="H30" s="71">
        <v>1</v>
      </c>
      <c r="I30" s="71" t="s">
        <v>912</v>
      </c>
      <c r="J30" s="62">
        <v>83</v>
      </c>
      <c r="K30" s="62">
        <v>76</v>
      </c>
      <c r="L30" s="62">
        <v>87</v>
      </c>
      <c r="M30" s="62">
        <v>11</v>
      </c>
      <c r="N30" s="156"/>
      <c r="O30" s="102"/>
      <c r="P30" s="102"/>
      <c r="Q30" s="102"/>
      <c r="R30" s="102"/>
      <c r="S30" s="102"/>
      <c r="T30" s="102"/>
      <c r="U30" s="207">
        <f>MAX(J41:L41)/F30*100</f>
        <v>57.888888888888893</v>
      </c>
    </row>
    <row r="31" spans="1:21" ht="17.399999999999999" x14ac:dyDescent="0.3">
      <c r="A31" s="243"/>
      <c r="B31" s="243"/>
      <c r="C31" s="243"/>
      <c r="D31" s="243"/>
      <c r="E31" s="243"/>
      <c r="F31" s="243"/>
      <c r="G31" s="243"/>
      <c r="H31" s="71">
        <v>2</v>
      </c>
      <c r="I31" s="71" t="s">
        <v>912</v>
      </c>
      <c r="J31" s="62">
        <v>15</v>
      </c>
      <c r="K31" s="62">
        <v>25</v>
      </c>
      <c r="L31" s="62">
        <v>26</v>
      </c>
      <c r="M31" s="62"/>
      <c r="N31" s="156"/>
      <c r="O31" s="102"/>
      <c r="P31" s="102"/>
      <c r="Q31" s="102"/>
      <c r="R31" s="102"/>
      <c r="S31" s="102"/>
      <c r="T31" s="102"/>
      <c r="U31" s="206"/>
    </row>
    <row r="32" spans="1:21" ht="17.399999999999999" x14ac:dyDescent="0.3">
      <c r="A32" s="243"/>
      <c r="B32" s="243"/>
      <c r="C32" s="243"/>
      <c r="D32" s="243"/>
      <c r="E32" s="243"/>
      <c r="F32" s="243"/>
      <c r="G32" s="243"/>
      <c r="H32" s="71">
        <v>3</v>
      </c>
      <c r="I32" s="71" t="s">
        <v>138</v>
      </c>
      <c r="J32" s="62">
        <v>92</v>
      </c>
      <c r="K32" s="62">
        <v>85</v>
      </c>
      <c r="L32" s="62">
        <v>82</v>
      </c>
      <c r="M32" s="62">
        <v>8</v>
      </c>
      <c r="N32" s="156"/>
      <c r="O32" s="102">
        <v>403</v>
      </c>
      <c r="P32" s="102">
        <v>405</v>
      </c>
      <c r="Q32" s="102">
        <v>405</v>
      </c>
      <c r="R32" s="102">
        <v>235</v>
      </c>
      <c r="S32" s="102">
        <v>235</v>
      </c>
      <c r="T32" s="102">
        <v>227</v>
      </c>
      <c r="U32" s="206"/>
    </row>
    <row r="33" spans="1:21" ht="17.399999999999999" x14ac:dyDescent="0.3">
      <c r="A33" s="243"/>
      <c r="B33" s="243"/>
      <c r="C33" s="243"/>
      <c r="D33" s="243"/>
      <c r="E33" s="243"/>
      <c r="F33" s="243"/>
      <c r="G33" s="243"/>
      <c r="H33" s="71">
        <v>4</v>
      </c>
      <c r="I33" s="71" t="s">
        <v>138</v>
      </c>
      <c r="J33" s="62">
        <v>47</v>
      </c>
      <c r="K33" s="62">
        <v>31</v>
      </c>
      <c r="L33" s="62">
        <v>28</v>
      </c>
      <c r="M33" s="62"/>
      <c r="N33" s="156"/>
      <c r="O33" s="102"/>
      <c r="P33" s="102"/>
      <c r="Q33" s="102"/>
      <c r="R33" s="102"/>
      <c r="S33" s="102"/>
      <c r="T33" s="102"/>
      <c r="U33" s="206"/>
    </row>
    <row r="34" spans="1:21" ht="17.399999999999999" x14ac:dyDescent="0.3">
      <c r="A34" s="243"/>
      <c r="B34" s="243"/>
      <c r="C34" s="243"/>
      <c r="D34" s="243"/>
      <c r="E34" s="243"/>
      <c r="F34" s="243"/>
      <c r="G34" s="243"/>
      <c r="H34" s="71">
        <v>5</v>
      </c>
      <c r="I34" s="71" t="s">
        <v>138</v>
      </c>
      <c r="J34" s="62">
        <v>44</v>
      </c>
      <c r="K34" s="62">
        <v>55</v>
      </c>
      <c r="L34" s="62">
        <v>74</v>
      </c>
      <c r="M34" s="62"/>
      <c r="N34" s="156"/>
      <c r="O34" s="102"/>
      <c r="P34" s="102"/>
      <c r="Q34" s="102"/>
      <c r="R34" s="102"/>
      <c r="S34" s="102"/>
      <c r="T34" s="102"/>
      <c r="U34" s="206"/>
    </row>
    <row r="35" spans="1:21" x14ac:dyDescent="0.3">
      <c r="A35" s="243"/>
      <c r="B35" s="243"/>
      <c r="C35" s="243"/>
      <c r="D35" s="243"/>
      <c r="E35" s="243"/>
      <c r="F35" s="243"/>
      <c r="G35" s="243"/>
      <c r="H35" s="71">
        <v>6</v>
      </c>
      <c r="I35" s="71" t="s">
        <v>914</v>
      </c>
      <c r="J35" s="62">
        <v>11</v>
      </c>
      <c r="K35" s="62">
        <v>6</v>
      </c>
      <c r="L35" s="62">
        <v>6</v>
      </c>
      <c r="M35" s="62"/>
      <c r="N35" s="157">
        <f>(J41+K41+L41)/3</f>
        <v>449.33333333333331</v>
      </c>
      <c r="O35" s="102"/>
      <c r="P35" s="102"/>
      <c r="Q35" s="102"/>
      <c r="R35" s="102"/>
      <c r="S35" s="102"/>
      <c r="T35" s="102"/>
      <c r="U35" s="206"/>
    </row>
    <row r="36" spans="1:21" x14ac:dyDescent="0.3">
      <c r="A36" s="243"/>
      <c r="B36" s="243"/>
      <c r="C36" s="243"/>
      <c r="D36" s="243"/>
      <c r="E36" s="243"/>
      <c r="F36" s="243"/>
      <c r="G36" s="243"/>
      <c r="H36" s="71">
        <v>7</v>
      </c>
      <c r="I36" s="71" t="s">
        <v>913</v>
      </c>
      <c r="J36" s="62">
        <v>16</v>
      </c>
      <c r="K36" s="62">
        <v>11</v>
      </c>
      <c r="L36" s="62">
        <v>25</v>
      </c>
      <c r="M36" s="62">
        <v>4</v>
      </c>
      <c r="N36" s="157"/>
      <c r="O36" s="102"/>
      <c r="P36" s="102"/>
      <c r="Q36" s="102"/>
      <c r="R36" s="102"/>
      <c r="S36" s="102"/>
      <c r="T36" s="102"/>
      <c r="U36" s="206"/>
    </row>
    <row r="37" spans="1:21" x14ac:dyDescent="0.3">
      <c r="A37" s="243"/>
      <c r="B37" s="243"/>
      <c r="C37" s="243"/>
      <c r="D37" s="243"/>
      <c r="E37" s="243"/>
      <c r="F37" s="243"/>
      <c r="G37" s="243"/>
      <c r="H37" s="71">
        <v>9</v>
      </c>
      <c r="I37" s="71" t="s">
        <v>912</v>
      </c>
      <c r="J37" s="62">
        <v>50</v>
      </c>
      <c r="K37" s="62">
        <v>6</v>
      </c>
      <c r="L37" s="62">
        <v>45</v>
      </c>
      <c r="M37" s="62"/>
      <c r="N37" s="157"/>
      <c r="O37" s="102"/>
      <c r="P37" s="102"/>
      <c r="Q37" s="102"/>
      <c r="R37" s="102"/>
      <c r="S37" s="102"/>
      <c r="T37" s="102"/>
      <c r="U37" s="206"/>
    </row>
    <row r="38" spans="1:21" x14ac:dyDescent="0.3">
      <c r="A38" s="243"/>
      <c r="B38" s="243"/>
      <c r="C38" s="243"/>
      <c r="D38" s="243"/>
      <c r="E38" s="243"/>
      <c r="F38" s="243"/>
      <c r="G38" s="243"/>
      <c r="H38" s="71">
        <v>10</v>
      </c>
      <c r="I38" s="71" t="s">
        <v>915</v>
      </c>
      <c r="J38" s="62">
        <v>35</v>
      </c>
      <c r="K38" s="62">
        <v>33</v>
      </c>
      <c r="L38" s="62">
        <v>38</v>
      </c>
      <c r="M38" s="62"/>
      <c r="N38" s="157"/>
      <c r="O38" s="102"/>
      <c r="P38" s="102"/>
      <c r="Q38" s="102"/>
      <c r="R38" s="102"/>
      <c r="S38" s="102"/>
      <c r="T38" s="102"/>
      <c r="U38" s="206"/>
    </row>
    <row r="39" spans="1:21" x14ac:dyDescent="0.3">
      <c r="A39" s="243"/>
      <c r="B39" s="243"/>
      <c r="C39" s="243"/>
      <c r="D39" s="243"/>
      <c r="E39" s="243"/>
      <c r="F39" s="243"/>
      <c r="G39" s="243"/>
      <c r="H39" s="71">
        <v>11</v>
      </c>
      <c r="I39" s="71" t="s">
        <v>916</v>
      </c>
      <c r="J39" s="62">
        <v>30</v>
      </c>
      <c r="K39" s="62">
        <v>30</v>
      </c>
      <c r="L39" s="62">
        <v>63</v>
      </c>
      <c r="M39" s="62"/>
      <c r="N39" s="157"/>
      <c r="O39" s="102"/>
      <c r="P39" s="102"/>
      <c r="Q39" s="102"/>
      <c r="R39" s="102"/>
      <c r="S39" s="102"/>
      <c r="T39" s="102"/>
      <c r="U39" s="206"/>
    </row>
    <row r="40" spans="1:21" x14ac:dyDescent="0.3">
      <c r="A40" s="243"/>
      <c r="B40" s="243"/>
      <c r="C40" s="243"/>
      <c r="D40" s="243"/>
      <c r="E40" s="243"/>
      <c r="F40" s="243"/>
      <c r="G40" s="243"/>
      <c r="H40" s="71">
        <v>12</v>
      </c>
      <c r="I40" s="71" t="s">
        <v>917</v>
      </c>
      <c r="J40" s="62">
        <v>22</v>
      </c>
      <c r="K40" s="62">
        <v>24</v>
      </c>
      <c r="L40" s="62">
        <v>47</v>
      </c>
      <c r="M40" s="62"/>
      <c r="N40" s="157"/>
      <c r="O40" s="102"/>
      <c r="P40" s="102"/>
      <c r="Q40" s="102"/>
      <c r="R40" s="102"/>
      <c r="S40" s="102"/>
      <c r="T40" s="102"/>
      <c r="U40" s="206"/>
    </row>
    <row r="41" spans="1:21" x14ac:dyDescent="0.3">
      <c r="A41" s="244"/>
      <c r="B41" s="244"/>
      <c r="C41" s="244"/>
      <c r="D41" s="244"/>
      <c r="E41" s="244"/>
      <c r="F41" s="244"/>
      <c r="G41" s="244"/>
      <c r="H41" s="91"/>
      <c r="I41" s="92" t="s">
        <v>28</v>
      </c>
      <c r="J41" s="93">
        <f>SUM(J30:J40)</f>
        <v>445</v>
      </c>
      <c r="K41" s="93">
        <f t="shared" ref="K41:M41" si="0">SUM(K30:K40)</f>
        <v>382</v>
      </c>
      <c r="L41" s="93">
        <f t="shared" si="0"/>
        <v>521</v>
      </c>
      <c r="M41" s="93">
        <f t="shared" si="0"/>
        <v>23</v>
      </c>
      <c r="N41" s="157"/>
      <c r="O41" s="102"/>
      <c r="P41" s="102"/>
      <c r="Q41" s="102"/>
      <c r="R41" s="102"/>
      <c r="S41" s="102"/>
      <c r="T41" s="102"/>
      <c r="U41" s="206"/>
    </row>
    <row r="42" spans="1:21" ht="17.399999999999999" x14ac:dyDescent="0.3">
      <c r="A42" s="224" t="s">
        <v>939</v>
      </c>
      <c r="B42" s="273"/>
      <c r="C42" s="273"/>
      <c r="D42" s="273"/>
      <c r="E42" s="273"/>
      <c r="F42" s="273"/>
      <c r="G42" s="273"/>
      <c r="H42" s="273"/>
      <c r="I42" s="273"/>
      <c r="J42" s="273"/>
      <c r="K42" s="273"/>
      <c r="L42" s="273"/>
      <c r="M42" s="273"/>
      <c r="N42" s="273"/>
      <c r="O42" s="273"/>
      <c r="P42" s="273"/>
      <c r="Q42" s="273"/>
      <c r="R42" s="273"/>
      <c r="S42" s="273"/>
      <c r="T42" s="273"/>
      <c r="U42" s="273"/>
    </row>
    <row r="43" spans="1:21" ht="18.75" customHeight="1" x14ac:dyDescent="0.3">
      <c r="A43" s="253" t="s">
        <v>134</v>
      </c>
      <c r="B43" s="253" t="s">
        <v>390</v>
      </c>
      <c r="C43" s="253" t="s">
        <v>9</v>
      </c>
      <c r="D43" s="253" t="s">
        <v>1</v>
      </c>
      <c r="E43" s="253">
        <v>630</v>
      </c>
      <c r="F43" s="253">
        <v>900</v>
      </c>
      <c r="G43" s="254">
        <v>45273</v>
      </c>
      <c r="H43" s="71">
        <v>5</v>
      </c>
      <c r="I43" s="71" t="s">
        <v>907</v>
      </c>
      <c r="J43" s="62">
        <v>0</v>
      </c>
      <c r="K43" s="62">
        <v>0</v>
      </c>
      <c r="L43" s="62">
        <v>0</v>
      </c>
      <c r="M43" s="62">
        <v>0</v>
      </c>
      <c r="N43" s="156"/>
      <c r="O43" s="102">
        <v>400</v>
      </c>
      <c r="P43" s="102">
        <v>400</v>
      </c>
      <c r="Q43" s="102">
        <v>400</v>
      </c>
      <c r="R43" s="102">
        <v>226</v>
      </c>
      <c r="S43" s="102">
        <v>226</v>
      </c>
      <c r="T43" s="102">
        <v>226</v>
      </c>
      <c r="U43" s="207">
        <f>MAX(J45:L45)/F43*100</f>
        <v>0</v>
      </c>
    </row>
    <row r="44" spans="1:21" ht="17.399999999999999" x14ac:dyDescent="0.3">
      <c r="A44" s="243"/>
      <c r="B44" s="243"/>
      <c r="C44" s="243"/>
      <c r="D44" s="243"/>
      <c r="E44" s="243"/>
      <c r="F44" s="243"/>
      <c r="G44" s="243"/>
      <c r="H44" s="71">
        <v>6</v>
      </c>
      <c r="I44" s="71" t="s">
        <v>907</v>
      </c>
      <c r="J44" s="62">
        <v>0</v>
      </c>
      <c r="K44" s="62">
        <v>0</v>
      </c>
      <c r="L44" s="62">
        <v>0</v>
      </c>
      <c r="M44" s="62">
        <v>0</v>
      </c>
      <c r="N44" s="156"/>
      <c r="O44" s="102"/>
      <c r="P44" s="102"/>
      <c r="Q44" s="102"/>
      <c r="R44" s="102"/>
      <c r="S44" s="102"/>
      <c r="T44" s="102"/>
      <c r="U44" s="206"/>
    </row>
    <row r="45" spans="1:21" x14ac:dyDescent="0.3">
      <c r="A45" s="244"/>
      <c r="B45" s="244"/>
      <c r="C45" s="244"/>
      <c r="D45" s="244"/>
      <c r="E45" s="244"/>
      <c r="F45" s="244"/>
      <c r="G45" s="244"/>
      <c r="H45" s="91"/>
      <c r="I45" s="92" t="s">
        <v>28</v>
      </c>
      <c r="J45" s="93">
        <f>SUM(J43:J44)</f>
        <v>0</v>
      </c>
      <c r="K45" s="93">
        <f>SUM(K43:K44)</f>
        <v>0</v>
      </c>
      <c r="L45" s="93">
        <f>SUM(L43:L44)</f>
        <v>0</v>
      </c>
      <c r="M45" s="93">
        <f>SUM(M43:M44)</f>
        <v>0</v>
      </c>
      <c r="N45" s="157"/>
      <c r="O45" s="102"/>
      <c r="P45" s="102"/>
      <c r="Q45" s="102"/>
      <c r="R45" s="102"/>
      <c r="S45" s="102"/>
      <c r="T45" s="102"/>
      <c r="U45" s="206"/>
    </row>
    <row r="46" spans="1:21" ht="18.75" customHeight="1" x14ac:dyDescent="0.3">
      <c r="A46" s="253" t="s">
        <v>134</v>
      </c>
      <c r="B46" s="253" t="s">
        <v>390</v>
      </c>
      <c r="C46" s="253" t="s">
        <v>9</v>
      </c>
      <c r="D46" s="253" t="s">
        <v>6</v>
      </c>
      <c r="E46" s="253">
        <v>630</v>
      </c>
      <c r="F46" s="253">
        <v>900</v>
      </c>
      <c r="G46" s="254">
        <v>45273</v>
      </c>
      <c r="H46" s="71">
        <v>8</v>
      </c>
      <c r="I46" s="71" t="s">
        <v>941</v>
      </c>
      <c r="J46" s="62">
        <v>8</v>
      </c>
      <c r="K46" s="62">
        <v>1</v>
      </c>
      <c r="L46" s="62">
        <v>8</v>
      </c>
      <c r="M46" s="62">
        <v>3</v>
      </c>
      <c r="N46" s="156"/>
      <c r="O46" s="102"/>
      <c r="P46" s="102"/>
      <c r="Q46" s="102"/>
      <c r="R46" s="102"/>
      <c r="S46" s="102"/>
      <c r="T46" s="102"/>
      <c r="U46" s="207">
        <f>MAX(J50:L50)/F46*100</f>
        <v>11.888888888888889</v>
      </c>
    </row>
    <row r="47" spans="1:21" ht="17.399999999999999" x14ac:dyDescent="0.3">
      <c r="A47" s="243"/>
      <c r="B47" s="243"/>
      <c r="C47" s="243"/>
      <c r="D47" s="243"/>
      <c r="E47" s="243"/>
      <c r="F47" s="243"/>
      <c r="G47" s="243"/>
      <c r="H47" s="71">
        <v>9</v>
      </c>
      <c r="I47" s="71" t="s">
        <v>907</v>
      </c>
      <c r="J47" s="62">
        <v>64</v>
      </c>
      <c r="K47" s="62">
        <v>44</v>
      </c>
      <c r="L47" s="62">
        <v>33</v>
      </c>
      <c r="M47" s="62">
        <v>7</v>
      </c>
      <c r="N47" s="156"/>
      <c r="O47" s="102"/>
      <c r="P47" s="102"/>
      <c r="Q47" s="102"/>
      <c r="R47" s="102"/>
      <c r="S47" s="102"/>
      <c r="T47" s="102"/>
      <c r="U47" s="206"/>
    </row>
    <row r="48" spans="1:21" ht="17.399999999999999" x14ac:dyDescent="0.3">
      <c r="A48" s="243"/>
      <c r="B48" s="243"/>
      <c r="C48" s="243"/>
      <c r="D48" s="243"/>
      <c r="E48" s="243"/>
      <c r="F48" s="243"/>
      <c r="G48" s="243"/>
      <c r="H48" s="71">
        <v>10</v>
      </c>
      <c r="I48" s="71" t="s">
        <v>907</v>
      </c>
      <c r="J48" s="62">
        <v>35</v>
      </c>
      <c r="K48" s="62">
        <v>39</v>
      </c>
      <c r="L48" s="62">
        <v>54</v>
      </c>
      <c r="M48" s="62">
        <v>11</v>
      </c>
      <c r="N48" s="156"/>
      <c r="O48" s="102"/>
      <c r="P48" s="102"/>
      <c r="Q48" s="102"/>
      <c r="R48" s="102"/>
      <c r="S48" s="102"/>
      <c r="T48" s="102"/>
      <c r="U48" s="206"/>
    </row>
    <row r="49" spans="1:21" ht="17.399999999999999" x14ac:dyDescent="0.3">
      <c r="A49" s="243"/>
      <c r="B49" s="243"/>
      <c r="C49" s="243"/>
      <c r="D49" s="243"/>
      <c r="E49" s="243"/>
      <c r="F49" s="243"/>
      <c r="G49" s="243"/>
      <c r="H49" s="71">
        <v>12</v>
      </c>
      <c r="I49" s="71" t="s">
        <v>940</v>
      </c>
      <c r="J49" s="62">
        <v>32</v>
      </c>
      <c r="K49" s="62">
        <v>50</v>
      </c>
      <c r="L49" s="62">
        <v>38</v>
      </c>
      <c r="M49" s="62">
        <v>8</v>
      </c>
      <c r="N49" s="156"/>
      <c r="O49" s="102">
        <v>390</v>
      </c>
      <c r="P49" s="102">
        <v>400</v>
      </c>
      <c r="Q49" s="102">
        <v>390</v>
      </c>
      <c r="R49" s="102">
        <v>230</v>
      </c>
      <c r="S49" s="102">
        <v>227</v>
      </c>
      <c r="T49" s="102">
        <v>225</v>
      </c>
      <c r="U49" s="206"/>
    </row>
    <row r="50" spans="1:21" x14ac:dyDescent="0.3">
      <c r="A50" s="244"/>
      <c r="B50" s="244"/>
      <c r="C50" s="244"/>
      <c r="D50" s="244"/>
      <c r="E50" s="244"/>
      <c r="F50" s="244"/>
      <c r="G50" s="244"/>
      <c r="H50" s="91"/>
      <c r="I50" s="92" t="s">
        <v>28</v>
      </c>
      <c r="J50" s="93">
        <f>SUM(J46:J48)</f>
        <v>107</v>
      </c>
      <c r="K50" s="93">
        <f>SUM(K46:K48)</f>
        <v>84</v>
      </c>
      <c r="L50" s="93">
        <f>SUM(L46:L48)</f>
        <v>95</v>
      </c>
      <c r="M50" s="93">
        <f>SUM(M46:M48)</f>
        <v>21</v>
      </c>
      <c r="N50" s="157"/>
      <c r="O50" s="102"/>
      <c r="P50" s="102"/>
      <c r="Q50" s="102"/>
      <c r="R50" s="102"/>
      <c r="S50" s="102"/>
      <c r="T50" s="102"/>
      <c r="U50" s="206"/>
    </row>
    <row r="51" spans="1:21" ht="17.399999999999999" x14ac:dyDescent="0.3">
      <c r="A51" s="251" t="s">
        <v>918</v>
      </c>
      <c r="B51" s="251"/>
      <c r="C51" s="251"/>
      <c r="D51" s="251"/>
      <c r="E51" s="251"/>
      <c r="F51" s="251"/>
      <c r="G51" s="251"/>
      <c r="H51" s="251"/>
      <c r="I51" s="251"/>
      <c r="J51" s="251"/>
      <c r="K51" s="251"/>
      <c r="L51" s="251"/>
      <c r="M51" s="251"/>
      <c r="N51" s="251"/>
      <c r="O51" s="251"/>
      <c r="P51" s="251"/>
      <c r="Q51" s="251"/>
      <c r="R51" s="251"/>
      <c r="S51" s="251"/>
      <c r="T51" s="251"/>
      <c r="U51" s="251"/>
    </row>
    <row r="52" spans="1:21" x14ac:dyDescent="0.3">
      <c r="A52" s="263" t="s">
        <v>134</v>
      </c>
      <c r="B52" s="263" t="s">
        <v>390</v>
      </c>
      <c r="C52" s="263" t="s">
        <v>919</v>
      </c>
      <c r="D52" s="263" t="s">
        <v>1</v>
      </c>
      <c r="E52" s="263">
        <v>400</v>
      </c>
      <c r="F52" s="263">
        <v>580</v>
      </c>
      <c r="G52" s="265">
        <v>45273</v>
      </c>
      <c r="H52" s="71">
        <v>5</v>
      </c>
      <c r="I52" s="71" t="s">
        <v>920</v>
      </c>
      <c r="J52" s="62">
        <v>10</v>
      </c>
      <c r="K52" s="62">
        <v>11</v>
      </c>
      <c r="L52" s="62">
        <v>29</v>
      </c>
      <c r="M52" s="62">
        <v>7</v>
      </c>
      <c r="N52" s="269">
        <f>(J55+K55+L55)/3</f>
        <v>73</v>
      </c>
      <c r="O52" s="102"/>
      <c r="P52" s="102"/>
      <c r="Q52" s="102"/>
      <c r="R52" s="102"/>
      <c r="S52" s="102"/>
      <c r="T52" s="102"/>
      <c r="U52" s="267">
        <f>MAX(J55:L55)/F52*100</f>
        <v>15.689655172413794</v>
      </c>
    </row>
    <row r="53" spans="1:21" x14ac:dyDescent="0.3">
      <c r="A53" s="264"/>
      <c r="B53" s="264"/>
      <c r="C53" s="264"/>
      <c r="D53" s="264"/>
      <c r="E53" s="264"/>
      <c r="F53" s="264"/>
      <c r="G53" s="266"/>
      <c r="H53" s="71">
        <v>6</v>
      </c>
      <c r="I53" s="71" t="s">
        <v>921</v>
      </c>
      <c r="J53" s="62">
        <v>39</v>
      </c>
      <c r="K53" s="62">
        <v>23</v>
      </c>
      <c r="L53" s="62">
        <v>24</v>
      </c>
      <c r="M53" s="62">
        <v>9</v>
      </c>
      <c r="N53" s="270"/>
      <c r="O53" s="102"/>
      <c r="P53" s="102"/>
      <c r="Q53" s="102"/>
      <c r="R53" s="102"/>
      <c r="S53" s="102"/>
      <c r="T53" s="102"/>
      <c r="U53" s="268"/>
    </row>
    <row r="54" spans="1:21" x14ac:dyDescent="0.3">
      <c r="A54" s="264"/>
      <c r="B54" s="264"/>
      <c r="C54" s="264"/>
      <c r="D54" s="264"/>
      <c r="E54" s="264"/>
      <c r="F54" s="264"/>
      <c r="G54" s="266"/>
      <c r="H54" s="71">
        <v>7</v>
      </c>
      <c r="I54" s="71" t="s">
        <v>921</v>
      </c>
      <c r="J54" s="62">
        <v>42</v>
      </c>
      <c r="K54" s="62">
        <v>9</v>
      </c>
      <c r="L54" s="62">
        <v>32</v>
      </c>
      <c r="M54" s="62">
        <v>22</v>
      </c>
      <c r="N54" s="270"/>
      <c r="O54" s="102">
        <v>390</v>
      </c>
      <c r="P54" s="102">
        <v>390</v>
      </c>
      <c r="Q54" s="102">
        <v>392</v>
      </c>
      <c r="R54" s="102">
        <v>210</v>
      </c>
      <c r="S54" s="102">
        <v>225</v>
      </c>
      <c r="T54" s="102">
        <v>225</v>
      </c>
      <c r="U54" s="268"/>
    </row>
    <row r="55" spans="1:21" x14ac:dyDescent="0.3">
      <c r="A55" s="264"/>
      <c r="B55" s="264"/>
      <c r="C55" s="264"/>
      <c r="D55" s="264"/>
      <c r="E55" s="264"/>
      <c r="F55" s="264"/>
      <c r="G55" s="266"/>
      <c r="H55" s="91"/>
      <c r="I55" s="92" t="s">
        <v>28</v>
      </c>
      <c r="J55" s="93">
        <f>SUM(J52:J54)</f>
        <v>91</v>
      </c>
      <c r="K55" s="93">
        <f>SUM(K52:K54)</f>
        <v>43</v>
      </c>
      <c r="L55" s="93">
        <f>SUM(L52:L54)</f>
        <v>85</v>
      </c>
      <c r="M55" s="93">
        <f>SUM(M52:M54)</f>
        <v>38</v>
      </c>
      <c r="N55" s="270"/>
      <c r="O55" s="102"/>
      <c r="P55" s="102"/>
      <c r="Q55" s="102"/>
      <c r="R55" s="102"/>
      <c r="S55" s="102"/>
      <c r="T55" s="102"/>
      <c r="U55" s="268"/>
    </row>
    <row r="56" spans="1:21" x14ac:dyDescent="0.3">
      <c r="A56" s="271" t="s">
        <v>134</v>
      </c>
      <c r="B56" s="271" t="s">
        <v>390</v>
      </c>
      <c r="C56" s="271" t="s">
        <v>919</v>
      </c>
      <c r="D56" s="271" t="s">
        <v>6</v>
      </c>
      <c r="E56" s="271">
        <v>400</v>
      </c>
      <c r="F56" s="271">
        <v>580</v>
      </c>
      <c r="G56" s="274">
        <v>45273</v>
      </c>
      <c r="H56" s="71">
        <v>15</v>
      </c>
      <c r="I56" s="71" t="s">
        <v>249</v>
      </c>
      <c r="J56" s="62">
        <v>39</v>
      </c>
      <c r="K56" s="62">
        <v>38</v>
      </c>
      <c r="L56" s="62">
        <v>37</v>
      </c>
      <c r="M56" s="62">
        <v>6</v>
      </c>
      <c r="N56" s="270">
        <f>(J60+K60+L60)/3</f>
        <v>77.666666666666671</v>
      </c>
      <c r="O56" s="102"/>
      <c r="P56" s="102"/>
      <c r="Q56" s="102"/>
      <c r="R56" s="102"/>
      <c r="S56" s="102"/>
      <c r="T56" s="102"/>
      <c r="U56" s="276">
        <f>MAX(J60:L60)/F56*100</f>
        <v>13.96551724137931</v>
      </c>
    </row>
    <row r="57" spans="1:21" x14ac:dyDescent="0.3">
      <c r="A57" s="271"/>
      <c r="B57" s="271"/>
      <c r="C57" s="271"/>
      <c r="D57" s="271"/>
      <c r="E57" s="271"/>
      <c r="F57" s="271"/>
      <c r="G57" s="275"/>
      <c r="H57" s="71">
        <v>10</v>
      </c>
      <c r="I57" s="71" t="s">
        <v>922</v>
      </c>
      <c r="J57" s="62">
        <v>3</v>
      </c>
      <c r="K57" s="62">
        <v>6</v>
      </c>
      <c r="L57" s="62">
        <v>22</v>
      </c>
      <c r="M57" s="62">
        <v>5</v>
      </c>
      <c r="N57" s="270"/>
      <c r="O57" s="102">
        <v>400</v>
      </c>
      <c r="P57" s="102">
        <v>400</v>
      </c>
      <c r="Q57" s="102">
        <v>400</v>
      </c>
      <c r="R57" s="102">
        <v>220</v>
      </c>
      <c r="S57" s="102">
        <v>225</v>
      </c>
      <c r="T57" s="102">
        <v>220</v>
      </c>
      <c r="U57" s="276"/>
    </row>
    <row r="58" spans="1:21" x14ac:dyDescent="0.3">
      <c r="A58" s="271"/>
      <c r="B58" s="271"/>
      <c r="C58" s="271"/>
      <c r="D58" s="271"/>
      <c r="E58" s="271"/>
      <c r="F58" s="271"/>
      <c r="G58" s="275"/>
      <c r="H58" s="71">
        <v>9</v>
      </c>
      <c r="I58" s="71" t="s">
        <v>922</v>
      </c>
      <c r="J58" s="62">
        <v>1</v>
      </c>
      <c r="K58" s="62">
        <v>13</v>
      </c>
      <c r="L58" s="62">
        <v>4</v>
      </c>
      <c r="M58" s="62">
        <v>10</v>
      </c>
      <c r="N58" s="270"/>
      <c r="O58" s="102"/>
      <c r="P58" s="102"/>
      <c r="Q58" s="102"/>
      <c r="R58" s="102"/>
      <c r="S58" s="102"/>
      <c r="T58" s="102"/>
      <c r="U58" s="276"/>
    </row>
    <row r="59" spans="1:21" x14ac:dyDescent="0.3">
      <c r="A59" s="271"/>
      <c r="B59" s="271"/>
      <c r="C59" s="271"/>
      <c r="D59" s="271"/>
      <c r="E59" s="271"/>
      <c r="F59" s="271"/>
      <c r="G59" s="275"/>
      <c r="H59" s="71">
        <v>12</v>
      </c>
      <c r="I59" s="71" t="s">
        <v>922</v>
      </c>
      <c r="J59" s="62">
        <v>31</v>
      </c>
      <c r="K59" s="62">
        <v>21</v>
      </c>
      <c r="L59" s="62">
        <v>18</v>
      </c>
      <c r="M59" s="62">
        <v>7</v>
      </c>
      <c r="N59" s="270"/>
      <c r="O59" s="102"/>
      <c r="P59" s="102"/>
      <c r="Q59" s="102"/>
      <c r="R59" s="102"/>
      <c r="S59" s="102"/>
      <c r="T59" s="102"/>
      <c r="U59" s="276"/>
    </row>
    <row r="60" spans="1:21" x14ac:dyDescent="0.3">
      <c r="A60" s="271"/>
      <c r="B60" s="271"/>
      <c r="C60" s="271"/>
      <c r="D60" s="271"/>
      <c r="E60" s="271"/>
      <c r="F60" s="271"/>
      <c r="G60" s="275"/>
      <c r="H60" s="91"/>
      <c r="I60" s="92" t="s">
        <v>28</v>
      </c>
      <c r="J60" s="93">
        <f>SUM(J56:J59)</f>
        <v>74</v>
      </c>
      <c r="K60" s="93">
        <f>SUM(K56:K59)</f>
        <v>78</v>
      </c>
      <c r="L60" s="93">
        <f>SUM(L56:L59)</f>
        <v>81</v>
      </c>
      <c r="M60" s="93">
        <f>SUM(M56:M59)</f>
        <v>28</v>
      </c>
      <c r="N60" s="270"/>
      <c r="O60" s="102"/>
      <c r="P60" s="102"/>
      <c r="Q60" s="102"/>
      <c r="R60" s="102"/>
      <c r="S60" s="102"/>
      <c r="T60" s="102"/>
      <c r="U60" s="276"/>
    </row>
    <row r="61" spans="1:21" ht="17.399999999999999" x14ac:dyDescent="0.3">
      <c r="A61" s="251" t="s">
        <v>925</v>
      </c>
      <c r="B61" s="251"/>
      <c r="C61" s="251"/>
      <c r="D61" s="251"/>
      <c r="E61" s="251"/>
      <c r="F61" s="251"/>
      <c r="G61" s="251"/>
      <c r="H61" s="251"/>
      <c r="I61" s="251"/>
      <c r="J61" s="251"/>
      <c r="K61" s="251"/>
      <c r="L61" s="251"/>
      <c r="M61" s="251"/>
      <c r="N61" s="251"/>
      <c r="O61" s="251"/>
      <c r="P61" s="251"/>
      <c r="Q61" s="251"/>
      <c r="R61" s="251"/>
      <c r="S61" s="251"/>
      <c r="T61" s="251"/>
      <c r="U61" s="251"/>
    </row>
    <row r="62" spans="1:21" ht="15" customHeight="1" x14ac:dyDescent="0.3">
      <c r="A62" s="253" t="s">
        <v>134</v>
      </c>
      <c r="B62" s="253" t="s">
        <v>390</v>
      </c>
      <c r="C62" s="253" t="s">
        <v>910</v>
      </c>
      <c r="D62" s="253" t="s">
        <v>1</v>
      </c>
      <c r="E62" s="253">
        <v>100</v>
      </c>
      <c r="F62" s="253">
        <v>144</v>
      </c>
      <c r="G62" s="254">
        <v>45273</v>
      </c>
      <c r="H62" s="71">
        <v>1</v>
      </c>
      <c r="I62" s="74"/>
      <c r="J62" s="62">
        <v>7</v>
      </c>
      <c r="K62" s="62">
        <v>24</v>
      </c>
      <c r="L62" s="62">
        <v>29</v>
      </c>
      <c r="M62" s="62"/>
      <c r="N62" s="257">
        <f>(J64+K64+L64)/3</f>
        <v>38</v>
      </c>
      <c r="O62" s="102">
        <v>367</v>
      </c>
      <c r="P62" s="102">
        <v>369</v>
      </c>
      <c r="Q62" s="102">
        <v>369</v>
      </c>
      <c r="R62" s="102">
        <v>210</v>
      </c>
      <c r="S62" s="102">
        <v>213</v>
      </c>
      <c r="T62" s="102">
        <v>213</v>
      </c>
      <c r="U62" s="257">
        <f>MAX(J64:L64)/F62*100</f>
        <v>31.25</v>
      </c>
    </row>
    <row r="63" spans="1:21" ht="15" customHeight="1" x14ac:dyDescent="0.3">
      <c r="A63" s="255"/>
      <c r="B63" s="255"/>
      <c r="C63" s="255"/>
      <c r="D63" s="255"/>
      <c r="E63" s="255"/>
      <c r="F63" s="255"/>
      <c r="G63" s="255"/>
      <c r="H63" s="71">
        <v>2</v>
      </c>
      <c r="I63" s="74"/>
      <c r="J63" s="62">
        <v>35</v>
      </c>
      <c r="K63" s="62">
        <v>3</v>
      </c>
      <c r="L63" s="62">
        <v>16</v>
      </c>
      <c r="M63" s="62"/>
      <c r="N63" s="258"/>
      <c r="O63" s="102"/>
      <c r="P63" s="102"/>
      <c r="Q63" s="102"/>
      <c r="R63" s="102"/>
      <c r="S63" s="102"/>
      <c r="T63" s="102"/>
      <c r="U63" s="258"/>
    </row>
    <row r="64" spans="1:21" x14ac:dyDescent="0.3">
      <c r="A64" s="256"/>
      <c r="B64" s="256"/>
      <c r="C64" s="256"/>
      <c r="D64" s="256"/>
      <c r="E64" s="256"/>
      <c r="F64" s="256"/>
      <c r="G64" s="256"/>
      <c r="H64" s="91"/>
      <c r="I64" s="92" t="s">
        <v>28</v>
      </c>
      <c r="J64" s="93">
        <f>SUM(J62:J63)</f>
        <v>42</v>
      </c>
      <c r="K64" s="93">
        <f t="shared" ref="K64:L64" si="1">SUM(K62:K63)</f>
        <v>27</v>
      </c>
      <c r="L64" s="93">
        <f t="shared" si="1"/>
        <v>45</v>
      </c>
      <c r="M64" s="93">
        <f>SUM(M62:M63)</f>
        <v>0</v>
      </c>
      <c r="N64" s="259"/>
      <c r="O64" s="102"/>
      <c r="P64" s="102"/>
      <c r="Q64" s="102"/>
      <c r="R64" s="102"/>
      <c r="S64" s="102"/>
      <c r="T64" s="102"/>
      <c r="U64" s="259"/>
    </row>
    <row r="65" spans="1:21" ht="17.399999999999999" x14ac:dyDescent="0.3">
      <c r="A65" s="251" t="s">
        <v>923</v>
      </c>
      <c r="B65" s="251"/>
      <c r="C65" s="251"/>
      <c r="D65" s="251"/>
      <c r="E65" s="251"/>
      <c r="F65" s="251"/>
      <c r="G65" s="251"/>
      <c r="H65" s="251"/>
      <c r="I65" s="251"/>
      <c r="J65" s="251"/>
      <c r="K65" s="251"/>
      <c r="L65" s="251"/>
      <c r="M65" s="251"/>
      <c r="N65" s="251"/>
      <c r="O65" s="251"/>
      <c r="P65" s="251"/>
      <c r="Q65" s="251"/>
      <c r="R65" s="251"/>
      <c r="S65" s="251"/>
      <c r="T65" s="251"/>
      <c r="U65" s="251"/>
    </row>
    <row r="66" spans="1:21" ht="15" customHeight="1" x14ac:dyDescent="0.3">
      <c r="A66" s="253" t="s">
        <v>134</v>
      </c>
      <c r="B66" s="253" t="s">
        <v>390</v>
      </c>
      <c r="C66" s="253" t="s">
        <v>924</v>
      </c>
      <c r="D66" s="253" t="s">
        <v>1</v>
      </c>
      <c r="E66" s="253">
        <v>250</v>
      </c>
      <c r="F66" s="253">
        <v>351</v>
      </c>
      <c r="G66" s="254">
        <v>45273</v>
      </c>
      <c r="H66" s="71">
        <v>1</v>
      </c>
      <c r="I66" s="74"/>
      <c r="J66" s="62">
        <v>1</v>
      </c>
      <c r="K66" s="62">
        <v>1</v>
      </c>
      <c r="L66" s="62">
        <v>0</v>
      </c>
      <c r="M66" s="62">
        <v>1</v>
      </c>
      <c r="N66" s="257">
        <f>(J68+K68+L68)/3</f>
        <v>2</v>
      </c>
      <c r="O66" s="102">
        <v>225</v>
      </c>
      <c r="P66" s="102">
        <v>224</v>
      </c>
      <c r="Q66" s="102">
        <v>225</v>
      </c>
      <c r="R66" s="102">
        <v>395</v>
      </c>
      <c r="S66" s="102">
        <v>395</v>
      </c>
      <c r="T66" s="102">
        <v>395</v>
      </c>
      <c r="U66" s="260">
        <f>MAX(J68:L68)/F66*100</f>
        <v>0.85470085470085477</v>
      </c>
    </row>
    <row r="67" spans="1:21" ht="15" customHeight="1" x14ac:dyDescent="0.3">
      <c r="A67" s="255"/>
      <c r="B67" s="255"/>
      <c r="C67" s="255"/>
      <c r="D67" s="255"/>
      <c r="E67" s="255"/>
      <c r="F67" s="255"/>
      <c r="G67" s="255"/>
      <c r="H67" s="71">
        <v>2</v>
      </c>
      <c r="I67" s="74"/>
      <c r="J67" s="62">
        <v>2</v>
      </c>
      <c r="K67" s="62">
        <v>1</v>
      </c>
      <c r="L67" s="62">
        <v>1</v>
      </c>
      <c r="M67" s="62">
        <v>2</v>
      </c>
      <c r="N67" s="258"/>
      <c r="O67" s="102"/>
      <c r="P67" s="102"/>
      <c r="Q67" s="102"/>
      <c r="R67" s="102"/>
      <c r="S67" s="102"/>
      <c r="T67" s="102"/>
      <c r="U67" s="261"/>
    </row>
    <row r="68" spans="1:21" x14ac:dyDescent="0.3">
      <c r="A68" s="256"/>
      <c r="B68" s="256"/>
      <c r="C68" s="256"/>
      <c r="D68" s="256"/>
      <c r="E68" s="256"/>
      <c r="F68" s="256"/>
      <c r="G68" s="256"/>
      <c r="H68" s="91"/>
      <c r="I68" s="92" t="s">
        <v>28</v>
      </c>
      <c r="J68" s="93">
        <f>SUM(J66:J67)</f>
        <v>3</v>
      </c>
      <c r="K68" s="93">
        <f t="shared" ref="K68" si="2">SUM(K66:K67)</f>
        <v>2</v>
      </c>
      <c r="L68" s="93">
        <f t="shared" ref="L68" si="3">SUM(L66:L67)</f>
        <v>1</v>
      </c>
      <c r="M68" s="93">
        <f>SUM(M66:M67)</f>
        <v>3</v>
      </c>
      <c r="N68" s="259"/>
      <c r="O68" s="102"/>
      <c r="P68" s="102"/>
      <c r="Q68" s="102"/>
      <c r="R68" s="102"/>
      <c r="S68" s="102"/>
      <c r="T68" s="102"/>
      <c r="U68" s="262"/>
    </row>
    <row r="69" spans="1:21" ht="17.399999999999999" x14ac:dyDescent="0.3">
      <c r="A69" s="251" t="s">
        <v>403</v>
      </c>
      <c r="B69" s="251"/>
      <c r="C69" s="251"/>
      <c r="D69" s="251"/>
      <c r="E69" s="251"/>
      <c r="F69" s="251"/>
      <c r="G69" s="251"/>
      <c r="H69" s="251"/>
      <c r="I69" s="251"/>
      <c r="J69" s="251"/>
      <c r="K69" s="251"/>
      <c r="L69" s="251"/>
      <c r="M69" s="251"/>
      <c r="N69" s="251"/>
      <c r="O69" s="251"/>
      <c r="P69" s="251"/>
      <c r="Q69" s="251"/>
      <c r="R69" s="251"/>
      <c r="S69" s="251"/>
      <c r="T69" s="251"/>
      <c r="U69" s="251"/>
    </row>
    <row r="70" spans="1:21" ht="24.6" x14ac:dyDescent="0.3">
      <c r="A70" s="227" t="s">
        <v>134</v>
      </c>
      <c r="B70" s="229" t="s">
        <v>390</v>
      </c>
      <c r="C70" s="228" t="s">
        <v>404</v>
      </c>
      <c r="D70" s="228" t="s">
        <v>1</v>
      </c>
      <c r="E70" s="228">
        <v>250</v>
      </c>
      <c r="F70" s="228">
        <v>351</v>
      </c>
      <c r="G70" s="214">
        <v>45271</v>
      </c>
      <c r="H70" s="76">
        <v>1</v>
      </c>
      <c r="I70" s="96" t="s">
        <v>405</v>
      </c>
      <c r="J70" s="63">
        <v>18</v>
      </c>
      <c r="K70" s="63">
        <v>18</v>
      </c>
      <c r="L70" s="63">
        <v>20</v>
      </c>
      <c r="M70" s="63">
        <v>8</v>
      </c>
      <c r="N70" s="249">
        <f>(J71+K71+L71)/3</f>
        <v>18.666666666666668</v>
      </c>
      <c r="O70" s="102">
        <v>410</v>
      </c>
      <c r="P70" s="102">
        <v>410</v>
      </c>
      <c r="Q70" s="102">
        <v>410</v>
      </c>
      <c r="R70" s="102">
        <v>230</v>
      </c>
      <c r="S70" s="102">
        <v>232</v>
      </c>
      <c r="T70" s="102">
        <v>232</v>
      </c>
      <c r="U70" s="217">
        <f>MAX(J71:L71)/F70*100</f>
        <v>5.6980056980056979</v>
      </c>
    </row>
    <row r="71" spans="1:21" x14ac:dyDescent="0.3">
      <c r="A71" s="244"/>
      <c r="B71" s="246"/>
      <c r="C71" s="213"/>
      <c r="D71" s="213"/>
      <c r="E71" s="213"/>
      <c r="F71" s="213"/>
      <c r="G71" s="231"/>
      <c r="H71" s="91"/>
      <c r="I71" s="92" t="s">
        <v>28</v>
      </c>
      <c r="J71" s="93">
        <f>SUM(J70:J70)</f>
        <v>18</v>
      </c>
      <c r="K71" s="93">
        <f>SUM(K70:K70)</f>
        <v>18</v>
      </c>
      <c r="L71" s="93">
        <f>SUM(L70:L70)</f>
        <v>20</v>
      </c>
      <c r="M71" s="93">
        <f>SUM(M70:M70)</f>
        <v>8</v>
      </c>
      <c r="N71" s="249"/>
      <c r="O71" s="102"/>
      <c r="P71" s="102"/>
      <c r="Q71" s="102"/>
      <c r="R71" s="102"/>
      <c r="S71" s="102"/>
      <c r="T71" s="102"/>
      <c r="U71" s="217"/>
    </row>
    <row r="72" spans="1:21" ht="24.6" x14ac:dyDescent="0.3">
      <c r="A72" s="227" t="s">
        <v>134</v>
      </c>
      <c r="B72" s="229" t="s">
        <v>390</v>
      </c>
      <c r="C72" s="213" t="s">
        <v>404</v>
      </c>
      <c r="D72" s="213" t="s">
        <v>6</v>
      </c>
      <c r="E72" s="213">
        <v>250</v>
      </c>
      <c r="F72" s="213">
        <v>351</v>
      </c>
      <c r="G72" s="231"/>
      <c r="H72" s="71">
        <v>1</v>
      </c>
      <c r="I72" s="94" t="s">
        <v>406</v>
      </c>
      <c r="J72" s="62">
        <v>48</v>
      </c>
      <c r="K72" s="62">
        <v>27</v>
      </c>
      <c r="L72" s="62">
        <v>18</v>
      </c>
      <c r="M72" s="62">
        <v>12</v>
      </c>
      <c r="N72" s="217">
        <f>(J73+K73+L73)/3</f>
        <v>31</v>
      </c>
      <c r="O72" s="102">
        <v>368</v>
      </c>
      <c r="P72" s="102">
        <v>369</v>
      </c>
      <c r="Q72" s="102">
        <v>369</v>
      </c>
      <c r="R72" s="102">
        <v>210</v>
      </c>
      <c r="S72" s="102">
        <v>213</v>
      </c>
      <c r="T72" s="102">
        <v>213</v>
      </c>
      <c r="U72" s="217">
        <f>MAX(J73:L73)/F72*100</f>
        <v>13.675213675213676</v>
      </c>
    </row>
    <row r="73" spans="1:21" x14ac:dyDescent="0.3">
      <c r="A73" s="244"/>
      <c r="B73" s="246"/>
      <c r="C73" s="213"/>
      <c r="D73" s="213"/>
      <c r="E73" s="213"/>
      <c r="F73" s="213"/>
      <c r="G73" s="228"/>
      <c r="H73" s="91"/>
      <c r="I73" s="92" t="s">
        <v>28</v>
      </c>
      <c r="J73" s="93">
        <f>SUM(J72:J72)</f>
        <v>48</v>
      </c>
      <c r="K73" s="93">
        <f>SUM(K72:K72)</f>
        <v>27</v>
      </c>
      <c r="L73" s="93">
        <f>SUM(L72:L72)</f>
        <v>18</v>
      </c>
      <c r="M73" s="93">
        <f>SUM(M72:M72)</f>
        <v>12</v>
      </c>
      <c r="N73" s="217"/>
      <c r="O73" s="102"/>
      <c r="P73" s="102"/>
      <c r="Q73" s="102"/>
      <c r="R73" s="102"/>
      <c r="S73" s="102"/>
      <c r="T73" s="102"/>
      <c r="U73" s="217"/>
    </row>
    <row r="74" spans="1:21" ht="17.399999999999999" x14ac:dyDescent="0.3">
      <c r="A74" s="251" t="s">
        <v>407</v>
      </c>
      <c r="B74" s="251"/>
      <c r="C74" s="251"/>
      <c r="D74" s="251"/>
      <c r="E74" s="251"/>
      <c r="F74" s="251"/>
      <c r="G74" s="251"/>
      <c r="H74" s="251"/>
      <c r="I74" s="251"/>
      <c r="J74" s="251"/>
      <c r="K74" s="251"/>
      <c r="L74" s="251"/>
      <c r="M74" s="251"/>
      <c r="N74" s="251"/>
      <c r="O74" s="251"/>
      <c r="P74" s="251"/>
      <c r="Q74" s="251"/>
      <c r="R74" s="251"/>
      <c r="S74" s="251"/>
      <c r="T74" s="251"/>
      <c r="U74" s="251"/>
    </row>
    <row r="75" spans="1:21" ht="15" customHeight="1" x14ac:dyDescent="0.3">
      <c r="A75" s="213" t="s">
        <v>134</v>
      </c>
      <c r="B75" s="213" t="s">
        <v>390</v>
      </c>
      <c r="C75" s="213" t="s">
        <v>408</v>
      </c>
      <c r="D75" s="213" t="s">
        <v>1</v>
      </c>
      <c r="E75" s="213">
        <v>100</v>
      </c>
      <c r="F75" s="213">
        <v>144</v>
      </c>
      <c r="G75" s="214">
        <v>45261</v>
      </c>
      <c r="H75" s="71">
        <v>1</v>
      </c>
      <c r="I75" s="74" t="s">
        <v>409</v>
      </c>
      <c r="J75" s="62">
        <v>30</v>
      </c>
      <c r="K75" s="62">
        <v>28</v>
      </c>
      <c r="L75" s="62">
        <v>15</v>
      </c>
      <c r="M75" s="62">
        <v>7</v>
      </c>
      <c r="N75" s="217">
        <f>(J76+K76+L76)/3</f>
        <v>24.333333333333332</v>
      </c>
      <c r="O75" s="102">
        <v>386</v>
      </c>
      <c r="P75" s="102">
        <v>385</v>
      </c>
      <c r="Q75" s="102">
        <v>386</v>
      </c>
      <c r="R75" s="102">
        <v>223</v>
      </c>
      <c r="S75" s="102">
        <v>223</v>
      </c>
      <c r="T75" s="102">
        <v>223</v>
      </c>
      <c r="U75" s="217">
        <f>MAX(J76:L76)/F75*100</f>
        <v>20.833333333333336</v>
      </c>
    </row>
    <row r="76" spans="1:21" x14ac:dyDescent="0.3">
      <c r="A76" s="213"/>
      <c r="B76" s="213"/>
      <c r="C76" s="213"/>
      <c r="D76" s="213"/>
      <c r="E76" s="213"/>
      <c r="F76" s="213"/>
      <c r="G76" s="228"/>
      <c r="H76" s="91"/>
      <c r="I76" s="92" t="s">
        <v>28</v>
      </c>
      <c r="J76" s="93">
        <f>SUM(J75:J75)</f>
        <v>30</v>
      </c>
      <c r="K76" s="93">
        <f>SUM(K75:K75)</f>
        <v>28</v>
      </c>
      <c r="L76" s="93">
        <f>SUM(L75:L75)</f>
        <v>15</v>
      </c>
      <c r="M76" s="93">
        <f>SUM(M75:M75)</f>
        <v>7</v>
      </c>
      <c r="N76" s="217"/>
      <c r="O76" s="102"/>
      <c r="P76" s="102"/>
      <c r="Q76" s="102"/>
      <c r="R76" s="102"/>
      <c r="S76" s="102"/>
      <c r="T76" s="102"/>
      <c r="U76" s="217"/>
    </row>
    <row r="77" spans="1:21" ht="17.399999999999999" x14ac:dyDescent="0.3">
      <c r="A77" s="251" t="s">
        <v>942</v>
      </c>
      <c r="B77" s="251"/>
      <c r="C77" s="251"/>
      <c r="D77" s="251"/>
      <c r="E77" s="251"/>
      <c r="F77" s="251"/>
      <c r="G77" s="251"/>
      <c r="H77" s="251"/>
      <c r="I77" s="251"/>
      <c r="J77" s="251"/>
      <c r="K77" s="251"/>
      <c r="L77" s="251"/>
      <c r="M77" s="251"/>
      <c r="N77" s="251"/>
      <c r="O77" s="251"/>
      <c r="P77" s="251"/>
      <c r="Q77" s="251"/>
      <c r="R77" s="251"/>
      <c r="S77" s="251"/>
      <c r="T77" s="251"/>
      <c r="U77" s="251"/>
    </row>
    <row r="78" spans="1:21" ht="15" customHeight="1" x14ac:dyDescent="0.3">
      <c r="A78" s="213" t="s">
        <v>134</v>
      </c>
      <c r="B78" s="213" t="s">
        <v>390</v>
      </c>
      <c r="C78" s="213" t="s">
        <v>943</v>
      </c>
      <c r="D78" s="213" t="s">
        <v>1</v>
      </c>
      <c r="E78" s="213">
        <v>160</v>
      </c>
      <c r="F78" s="213">
        <v>231</v>
      </c>
      <c r="G78" s="214">
        <v>45273</v>
      </c>
      <c r="H78" s="71">
        <v>1</v>
      </c>
      <c r="I78" s="74"/>
      <c r="J78" s="62">
        <v>18</v>
      </c>
      <c r="K78" s="62">
        <v>6</v>
      </c>
      <c r="L78" s="62">
        <v>2</v>
      </c>
      <c r="M78" s="62">
        <v>11</v>
      </c>
      <c r="N78" s="217">
        <f>(J81+K81+L81)/3</f>
        <v>8.6666666666666661</v>
      </c>
      <c r="O78" s="102"/>
      <c r="P78" s="102"/>
      <c r="Q78" s="102"/>
      <c r="R78" s="102"/>
      <c r="S78" s="102"/>
      <c r="T78" s="102"/>
      <c r="U78" s="217">
        <f>MAX(J81:L81)/F78*100</f>
        <v>7.7922077922077921</v>
      </c>
    </row>
    <row r="79" spans="1:21" ht="15" customHeight="1" x14ac:dyDescent="0.3">
      <c r="A79" s="213"/>
      <c r="B79" s="213"/>
      <c r="C79" s="213"/>
      <c r="D79" s="213"/>
      <c r="E79" s="213"/>
      <c r="F79" s="213"/>
      <c r="G79" s="215"/>
      <c r="H79" s="71">
        <v>2</v>
      </c>
      <c r="I79" s="74"/>
      <c r="J79" s="62">
        <v>21</v>
      </c>
      <c r="K79" s="62">
        <v>2</v>
      </c>
      <c r="L79" s="62">
        <v>1</v>
      </c>
      <c r="M79" s="62">
        <v>18</v>
      </c>
      <c r="N79" s="217"/>
      <c r="O79" s="102">
        <v>395</v>
      </c>
      <c r="P79" s="102">
        <v>394</v>
      </c>
      <c r="Q79" s="102">
        <v>395</v>
      </c>
      <c r="R79" s="102">
        <v>214</v>
      </c>
      <c r="S79" s="102">
        <v>230</v>
      </c>
      <c r="T79" s="102">
        <v>222</v>
      </c>
      <c r="U79" s="217"/>
    </row>
    <row r="80" spans="1:21" ht="15" customHeight="1" x14ac:dyDescent="0.3">
      <c r="A80" s="213"/>
      <c r="B80" s="213"/>
      <c r="C80" s="213"/>
      <c r="D80" s="213"/>
      <c r="E80" s="213"/>
      <c r="F80" s="213"/>
      <c r="G80" s="215"/>
      <c r="H80" s="71">
        <v>6</v>
      </c>
      <c r="I80" s="74"/>
      <c r="J80" s="62">
        <v>10</v>
      </c>
      <c r="K80" s="62">
        <v>16</v>
      </c>
      <c r="L80" s="62">
        <v>10</v>
      </c>
      <c r="M80" s="62">
        <v>6</v>
      </c>
      <c r="N80" s="217"/>
      <c r="O80" s="102"/>
      <c r="P80" s="102"/>
      <c r="Q80" s="102"/>
      <c r="R80" s="102"/>
      <c r="S80" s="102"/>
      <c r="T80" s="102"/>
      <c r="U80" s="217"/>
    </row>
    <row r="81" spans="1:21" x14ac:dyDescent="0.3">
      <c r="A81" s="213"/>
      <c r="B81" s="213"/>
      <c r="C81" s="213"/>
      <c r="D81" s="213"/>
      <c r="E81" s="213"/>
      <c r="F81" s="213"/>
      <c r="G81" s="228"/>
      <c r="H81" s="91"/>
      <c r="I81" s="92" t="s">
        <v>28</v>
      </c>
      <c r="J81" s="93">
        <f>SUM(J78:J78)</f>
        <v>18</v>
      </c>
      <c r="K81" s="93">
        <f>SUM(K78:K78)</f>
        <v>6</v>
      </c>
      <c r="L81" s="93">
        <f>SUM(L78:L78)</f>
        <v>2</v>
      </c>
      <c r="M81" s="93">
        <f>SUM(M78:M78)</f>
        <v>11</v>
      </c>
      <c r="N81" s="217"/>
      <c r="O81" s="102"/>
      <c r="P81" s="102"/>
      <c r="Q81" s="102"/>
      <c r="R81" s="102"/>
      <c r="S81" s="102"/>
      <c r="T81" s="102"/>
      <c r="U81" s="217"/>
    </row>
    <row r="82" spans="1:21" ht="17.399999999999999" x14ac:dyDescent="0.3">
      <c r="A82" s="224" t="s">
        <v>410</v>
      </c>
      <c r="B82" s="225"/>
      <c r="C82" s="225"/>
      <c r="D82" s="225"/>
      <c r="E82" s="225"/>
      <c r="F82" s="225"/>
      <c r="G82" s="225"/>
      <c r="H82" s="225"/>
      <c r="I82" s="225"/>
      <c r="J82" s="225"/>
      <c r="K82" s="225"/>
      <c r="L82" s="225"/>
      <c r="M82" s="225"/>
      <c r="N82" s="225"/>
      <c r="O82" s="225"/>
      <c r="P82" s="225"/>
      <c r="Q82" s="225"/>
      <c r="R82" s="225"/>
      <c r="S82" s="225"/>
      <c r="T82" s="225"/>
      <c r="U82" s="226"/>
    </row>
    <row r="83" spans="1:21" ht="17.399999999999999" x14ac:dyDescent="0.3">
      <c r="A83" s="208" t="s">
        <v>134</v>
      </c>
      <c r="B83" s="208" t="s">
        <v>390</v>
      </c>
      <c r="C83" s="208" t="s">
        <v>411</v>
      </c>
      <c r="D83" s="208" t="s">
        <v>1</v>
      </c>
      <c r="E83" s="208">
        <v>160</v>
      </c>
      <c r="F83" s="208">
        <v>231</v>
      </c>
      <c r="G83" s="210">
        <v>45271</v>
      </c>
      <c r="H83" s="76"/>
      <c r="I83" s="97"/>
      <c r="J83" s="63">
        <v>1</v>
      </c>
      <c r="K83" s="63">
        <v>4</v>
      </c>
      <c r="L83" s="63">
        <v>0</v>
      </c>
      <c r="M83" s="63">
        <v>0</v>
      </c>
      <c r="N83" s="158"/>
      <c r="O83" s="102">
        <v>402</v>
      </c>
      <c r="P83" s="102">
        <v>402</v>
      </c>
      <c r="Q83" s="102">
        <v>399</v>
      </c>
      <c r="R83" s="102">
        <v>299</v>
      </c>
      <c r="S83" s="102">
        <v>230</v>
      </c>
      <c r="T83" s="102">
        <v>228</v>
      </c>
      <c r="U83" s="211">
        <f>MAX(J84:L84)/F83*100</f>
        <v>1.7316017316017316</v>
      </c>
    </row>
    <row r="84" spans="1:21" x14ac:dyDescent="0.3">
      <c r="A84" s="209"/>
      <c r="B84" s="209"/>
      <c r="C84" s="209"/>
      <c r="D84" s="209"/>
      <c r="E84" s="209"/>
      <c r="F84" s="209"/>
      <c r="G84" s="209"/>
      <c r="H84" s="91"/>
      <c r="I84" s="92" t="s">
        <v>28</v>
      </c>
      <c r="J84" s="93">
        <f>SUM(J83)</f>
        <v>1</v>
      </c>
      <c r="K84" s="93">
        <f t="shared" ref="K84:M84" si="4">SUM(K83)</f>
        <v>4</v>
      </c>
      <c r="L84" s="93">
        <f t="shared" si="4"/>
        <v>0</v>
      </c>
      <c r="M84" s="93">
        <f t="shared" si="4"/>
        <v>0</v>
      </c>
      <c r="N84" s="157"/>
      <c r="O84" s="102"/>
      <c r="P84" s="102"/>
      <c r="Q84" s="102"/>
      <c r="R84" s="102"/>
      <c r="S84" s="102"/>
      <c r="T84" s="102"/>
      <c r="U84" s="212"/>
    </row>
    <row r="85" spans="1:21" ht="17.399999999999999" x14ac:dyDescent="0.3">
      <c r="A85" s="251" t="s">
        <v>412</v>
      </c>
      <c r="B85" s="251"/>
      <c r="C85" s="251"/>
      <c r="D85" s="251"/>
      <c r="E85" s="251"/>
      <c r="F85" s="251"/>
      <c r="G85" s="251"/>
      <c r="H85" s="251"/>
      <c r="I85" s="251"/>
      <c r="J85" s="251"/>
      <c r="K85" s="251"/>
      <c r="L85" s="251"/>
      <c r="M85" s="251"/>
      <c r="N85" s="251"/>
      <c r="O85" s="251"/>
      <c r="P85" s="251"/>
      <c r="Q85" s="251"/>
      <c r="R85" s="251"/>
      <c r="S85" s="251"/>
      <c r="T85" s="251"/>
      <c r="U85" s="251"/>
    </row>
    <row r="86" spans="1:21" ht="24.6" x14ac:dyDescent="0.3">
      <c r="A86" s="213" t="s">
        <v>134</v>
      </c>
      <c r="B86" s="213" t="s">
        <v>390</v>
      </c>
      <c r="C86" s="213" t="s">
        <v>413</v>
      </c>
      <c r="D86" s="213" t="s">
        <v>1</v>
      </c>
      <c r="E86" s="213">
        <v>160</v>
      </c>
      <c r="F86" s="213">
        <v>231</v>
      </c>
      <c r="G86" s="214">
        <v>45271</v>
      </c>
      <c r="H86" s="71">
        <v>1</v>
      </c>
      <c r="I86" s="94" t="s">
        <v>414</v>
      </c>
      <c r="J86" s="62">
        <v>30</v>
      </c>
      <c r="K86" s="62">
        <v>28</v>
      </c>
      <c r="L86" s="62">
        <v>14</v>
      </c>
      <c r="M86" s="62">
        <v>12</v>
      </c>
      <c r="N86" s="272">
        <f>(J87+K87+L87)/3</f>
        <v>24</v>
      </c>
      <c r="O86" s="102">
        <v>375</v>
      </c>
      <c r="P86" s="102">
        <v>375</v>
      </c>
      <c r="Q86" s="102">
        <v>376</v>
      </c>
      <c r="R86" s="102">
        <v>218</v>
      </c>
      <c r="S86" s="102">
        <v>217</v>
      </c>
      <c r="T86" s="102">
        <v>218</v>
      </c>
      <c r="U86" s="217">
        <f>MAX(J87:L87)/F86*100</f>
        <v>12.987012987012985</v>
      </c>
    </row>
    <row r="87" spans="1:21" x14ac:dyDescent="0.3">
      <c r="A87" s="213"/>
      <c r="B87" s="213"/>
      <c r="C87" s="213"/>
      <c r="D87" s="213"/>
      <c r="E87" s="213"/>
      <c r="F87" s="213"/>
      <c r="G87" s="228"/>
      <c r="H87" s="91"/>
      <c r="I87" s="92" t="s">
        <v>28</v>
      </c>
      <c r="J87" s="93">
        <f>SUM(J86:J86)</f>
        <v>30</v>
      </c>
      <c r="K87" s="93">
        <f>SUM(K86:K86)</f>
        <v>28</v>
      </c>
      <c r="L87" s="93">
        <f>SUM(L86:L86)</f>
        <v>14</v>
      </c>
      <c r="M87" s="93">
        <f>SUM(M86:M86)</f>
        <v>12</v>
      </c>
      <c r="N87" s="272"/>
      <c r="O87" s="102"/>
      <c r="P87" s="102"/>
      <c r="Q87" s="102"/>
      <c r="R87" s="102"/>
      <c r="S87" s="102"/>
      <c r="T87" s="102"/>
      <c r="U87" s="217"/>
    </row>
    <row r="88" spans="1:21" ht="18.75" customHeight="1" x14ac:dyDescent="0.3">
      <c r="A88" s="223" t="s">
        <v>959</v>
      </c>
      <c r="B88" s="223"/>
      <c r="C88" s="223"/>
      <c r="D88" s="223"/>
      <c r="E88" s="223"/>
      <c r="F88" s="223"/>
      <c r="G88" s="223"/>
      <c r="H88" s="223"/>
      <c r="I88" s="223"/>
      <c r="J88" s="223"/>
      <c r="K88" s="223"/>
      <c r="L88" s="223"/>
      <c r="M88" s="223"/>
      <c r="N88" s="223"/>
      <c r="O88" s="223"/>
      <c r="P88" s="223"/>
      <c r="Q88" s="223"/>
      <c r="R88" s="223"/>
      <c r="S88" s="223"/>
      <c r="T88" s="223"/>
      <c r="U88" s="223"/>
    </row>
    <row r="89" spans="1:21" ht="13.95" customHeight="1" x14ac:dyDescent="0.3">
      <c r="A89" s="213" t="s">
        <v>792</v>
      </c>
      <c r="B89" s="213" t="s">
        <v>793</v>
      </c>
      <c r="C89" s="213" t="s">
        <v>697</v>
      </c>
      <c r="D89" s="213" t="s">
        <v>1</v>
      </c>
      <c r="E89" s="213">
        <v>2500</v>
      </c>
      <c r="F89" s="213">
        <v>4619</v>
      </c>
      <c r="G89" s="234">
        <v>45267</v>
      </c>
      <c r="H89" s="71">
        <v>1</v>
      </c>
      <c r="I89" s="71" t="s">
        <v>215</v>
      </c>
      <c r="J89" s="62">
        <v>11</v>
      </c>
      <c r="K89" s="62">
        <v>8</v>
      </c>
      <c r="L89" s="62">
        <v>2</v>
      </c>
      <c r="M89" s="62">
        <v>5</v>
      </c>
      <c r="N89" s="235">
        <f>(L93+K93+J93)/3</f>
        <v>194.66666666666666</v>
      </c>
      <c r="O89" s="208">
        <v>375</v>
      </c>
      <c r="P89" s="208">
        <v>377</v>
      </c>
      <c r="Q89" s="208">
        <v>376</v>
      </c>
      <c r="R89" s="208">
        <v>214</v>
      </c>
      <c r="S89" s="208">
        <v>214</v>
      </c>
      <c r="T89" s="208">
        <v>216</v>
      </c>
      <c r="U89" s="236">
        <f>MAX(J93:L93)/F89*100</f>
        <v>4.5464386230785889</v>
      </c>
    </row>
    <row r="90" spans="1:21" x14ac:dyDescent="0.3">
      <c r="A90" s="213"/>
      <c r="B90" s="213"/>
      <c r="C90" s="213"/>
      <c r="D90" s="213"/>
      <c r="E90" s="213"/>
      <c r="F90" s="213"/>
      <c r="G90" s="234"/>
      <c r="H90" s="71">
        <v>2</v>
      </c>
      <c r="I90" s="71" t="s">
        <v>960</v>
      </c>
      <c r="J90" s="62">
        <v>3</v>
      </c>
      <c r="K90" s="62">
        <v>3</v>
      </c>
      <c r="L90" s="62">
        <v>2</v>
      </c>
      <c r="M90" s="62">
        <v>0</v>
      </c>
      <c r="N90" s="235"/>
      <c r="O90" s="208"/>
      <c r="P90" s="208"/>
      <c r="Q90" s="208"/>
      <c r="R90" s="208"/>
      <c r="S90" s="208"/>
      <c r="T90" s="208"/>
      <c r="U90" s="236"/>
    </row>
    <row r="91" spans="1:21" x14ac:dyDescent="0.3">
      <c r="A91" s="213"/>
      <c r="B91" s="213"/>
      <c r="C91" s="213"/>
      <c r="D91" s="213"/>
      <c r="E91" s="213"/>
      <c r="F91" s="213"/>
      <c r="G91" s="234"/>
      <c r="H91" s="71">
        <v>3</v>
      </c>
      <c r="I91" s="71" t="s">
        <v>962</v>
      </c>
      <c r="J91" s="62">
        <v>130</v>
      </c>
      <c r="K91" s="62">
        <v>138</v>
      </c>
      <c r="L91" s="62">
        <v>114</v>
      </c>
      <c r="M91" s="62">
        <v>13</v>
      </c>
      <c r="N91" s="235"/>
      <c r="O91" s="208"/>
      <c r="P91" s="208"/>
      <c r="Q91" s="208"/>
      <c r="R91" s="208"/>
      <c r="S91" s="208"/>
      <c r="T91" s="208"/>
      <c r="U91" s="236"/>
    </row>
    <row r="92" spans="1:21" ht="14.25" customHeight="1" x14ac:dyDescent="0.3">
      <c r="A92" s="213"/>
      <c r="B92" s="213"/>
      <c r="C92" s="213"/>
      <c r="D92" s="213"/>
      <c r="E92" s="213"/>
      <c r="F92" s="213"/>
      <c r="G92" s="234"/>
      <c r="H92" s="71">
        <v>4</v>
      </c>
      <c r="I92" s="71" t="s">
        <v>961</v>
      </c>
      <c r="J92" s="62">
        <v>66</v>
      </c>
      <c r="K92" s="62">
        <v>33</v>
      </c>
      <c r="L92" s="62">
        <v>74</v>
      </c>
      <c r="M92" s="62">
        <v>0</v>
      </c>
      <c r="N92" s="235"/>
      <c r="O92" s="208"/>
      <c r="P92" s="208"/>
      <c r="Q92" s="208"/>
      <c r="R92" s="208"/>
      <c r="S92" s="208"/>
      <c r="T92" s="208"/>
      <c r="U92" s="236"/>
    </row>
    <row r="93" spans="1:21" x14ac:dyDescent="0.3">
      <c r="A93" s="213"/>
      <c r="B93" s="213"/>
      <c r="C93" s="213"/>
      <c r="D93" s="213"/>
      <c r="E93" s="213"/>
      <c r="F93" s="213"/>
      <c r="G93" s="234"/>
      <c r="H93" s="91"/>
      <c r="I93" s="92" t="s">
        <v>28</v>
      </c>
      <c r="J93" s="93">
        <f>SUM(J89:J92)</f>
        <v>210</v>
      </c>
      <c r="K93" s="93">
        <f>SUM(K89:K92)</f>
        <v>182</v>
      </c>
      <c r="L93" s="93">
        <f>SUM(L89:L92)</f>
        <v>192</v>
      </c>
      <c r="M93" s="93">
        <f>SUM(M89:M92)</f>
        <v>18</v>
      </c>
      <c r="N93" s="235"/>
      <c r="O93" s="208"/>
      <c r="P93" s="208"/>
      <c r="Q93" s="208"/>
      <c r="R93" s="208"/>
      <c r="S93" s="208"/>
      <c r="T93" s="208"/>
      <c r="U93" s="236"/>
    </row>
    <row r="94" spans="1:21" ht="18.75" customHeight="1" x14ac:dyDescent="0.3">
      <c r="A94" s="223" t="s">
        <v>967</v>
      </c>
      <c r="B94" s="223"/>
      <c r="C94" s="223"/>
      <c r="D94" s="223"/>
      <c r="E94" s="223"/>
      <c r="F94" s="223"/>
      <c r="G94" s="223"/>
      <c r="H94" s="223"/>
      <c r="I94" s="223"/>
      <c r="J94" s="223"/>
      <c r="K94" s="223"/>
      <c r="L94" s="223"/>
      <c r="M94" s="223"/>
      <c r="N94" s="223"/>
      <c r="O94" s="223"/>
      <c r="P94" s="223"/>
      <c r="Q94" s="223"/>
      <c r="R94" s="223"/>
      <c r="S94" s="223"/>
      <c r="T94" s="223"/>
      <c r="U94" s="223"/>
    </row>
    <row r="95" spans="1:21" ht="13.95" customHeight="1" x14ac:dyDescent="0.3">
      <c r="A95" s="213" t="s">
        <v>792</v>
      </c>
      <c r="B95" s="213" t="s">
        <v>793</v>
      </c>
      <c r="C95" s="213" t="s">
        <v>676</v>
      </c>
      <c r="D95" s="213" t="s">
        <v>1</v>
      </c>
      <c r="E95" s="213">
        <v>1000</v>
      </c>
      <c r="F95" s="213">
        <v>1445</v>
      </c>
      <c r="G95" s="234">
        <v>45267</v>
      </c>
      <c r="H95" s="71">
        <v>1</v>
      </c>
      <c r="I95" s="71" t="s">
        <v>963</v>
      </c>
      <c r="J95" s="62">
        <v>9</v>
      </c>
      <c r="K95" s="62">
        <v>9</v>
      </c>
      <c r="L95" s="62">
        <v>14</v>
      </c>
      <c r="M95" s="62">
        <v>0.2</v>
      </c>
      <c r="N95" s="235">
        <f>(L100+K100+J100)/3</f>
        <v>72</v>
      </c>
      <c r="O95" s="208">
        <v>380</v>
      </c>
      <c r="P95" s="208">
        <v>390</v>
      </c>
      <c r="Q95" s="208">
        <v>389</v>
      </c>
      <c r="R95" s="208">
        <v>320</v>
      </c>
      <c r="S95" s="208">
        <v>219</v>
      </c>
      <c r="T95" s="208">
        <v>220</v>
      </c>
      <c r="U95" s="236">
        <f>MAX(J100:L100)/F95*100</f>
        <v>6.1591695501730106</v>
      </c>
    </row>
    <row r="96" spans="1:21" x14ac:dyDescent="0.3">
      <c r="A96" s="213"/>
      <c r="B96" s="213"/>
      <c r="C96" s="213"/>
      <c r="D96" s="213"/>
      <c r="E96" s="213"/>
      <c r="F96" s="213"/>
      <c r="G96" s="234"/>
      <c r="H96" s="71">
        <v>2</v>
      </c>
      <c r="I96" s="71" t="s">
        <v>215</v>
      </c>
      <c r="J96" s="62">
        <v>0</v>
      </c>
      <c r="K96" s="62">
        <v>0</v>
      </c>
      <c r="L96" s="62">
        <v>0</v>
      </c>
      <c r="M96" s="62">
        <v>0</v>
      </c>
      <c r="N96" s="235"/>
      <c r="O96" s="208"/>
      <c r="P96" s="208"/>
      <c r="Q96" s="208"/>
      <c r="R96" s="208"/>
      <c r="S96" s="208"/>
      <c r="T96" s="208"/>
      <c r="U96" s="236"/>
    </row>
    <row r="97" spans="1:21" x14ac:dyDescent="0.3">
      <c r="A97" s="213"/>
      <c r="B97" s="213"/>
      <c r="C97" s="213"/>
      <c r="D97" s="213"/>
      <c r="E97" s="213"/>
      <c r="F97" s="213"/>
      <c r="G97" s="234"/>
      <c r="H97" s="71">
        <v>3</v>
      </c>
      <c r="I97" s="71" t="s">
        <v>964</v>
      </c>
      <c r="J97" s="62">
        <v>0</v>
      </c>
      <c r="K97" s="62">
        <v>0</v>
      </c>
      <c r="L97" s="62">
        <v>0</v>
      </c>
      <c r="M97" s="62">
        <v>1</v>
      </c>
      <c r="N97" s="235"/>
      <c r="O97" s="208"/>
      <c r="P97" s="208"/>
      <c r="Q97" s="208"/>
      <c r="R97" s="208"/>
      <c r="S97" s="208"/>
      <c r="T97" s="208"/>
      <c r="U97" s="236"/>
    </row>
    <row r="98" spans="1:21" x14ac:dyDescent="0.3">
      <c r="A98" s="213"/>
      <c r="B98" s="213"/>
      <c r="C98" s="213"/>
      <c r="D98" s="213"/>
      <c r="E98" s="213"/>
      <c r="F98" s="213"/>
      <c r="G98" s="234"/>
      <c r="H98" s="71">
        <v>4</v>
      </c>
      <c r="I98" s="71" t="s">
        <v>965</v>
      </c>
      <c r="J98" s="62">
        <v>0</v>
      </c>
      <c r="K98" s="62">
        <v>1</v>
      </c>
      <c r="L98" s="62">
        <v>0</v>
      </c>
      <c r="M98" s="62">
        <v>2</v>
      </c>
      <c r="N98" s="235"/>
      <c r="O98" s="208"/>
      <c r="P98" s="208"/>
      <c r="Q98" s="208"/>
      <c r="R98" s="208"/>
      <c r="S98" s="208"/>
      <c r="T98" s="208"/>
      <c r="U98" s="236"/>
    </row>
    <row r="99" spans="1:21" ht="14.25" customHeight="1" x14ac:dyDescent="0.3">
      <c r="A99" s="213"/>
      <c r="B99" s="213"/>
      <c r="C99" s="213"/>
      <c r="D99" s="213"/>
      <c r="E99" s="213"/>
      <c r="F99" s="213"/>
      <c r="G99" s="234"/>
      <c r="H99" s="71">
        <v>5</v>
      </c>
      <c r="I99" s="71" t="s">
        <v>966</v>
      </c>
      <c r="J99" s="62">
        <v>80</v>
      </c>
      <c r="K99" s="62">
        <v>52</v>
      </c>
      <c r="L99" s="62">
        <v>51</v>
      </c>
      <c r="M99" s="62">
        <v>2</v>
      </c>
      <c r="N99" s="235"/>
      <c r="O99" s="208"/>
      <c r="P99" s="208"/>
      <c r="Q99" s="208"/>
      <c r="R99" s="208"/>
      <c r="S99" s="208"/>
      <c r="T99" s="208"/>
      <c r="U99" s="236"/>
    </row>
    <row r="100" spans="1:21" x14ac:dyDescent="0.3">
      <c r="A100" s="213"/>
      <c r="B100" s="213"/>
      <c r="C100" s="213"/>
      <c r="D100" s="213"/>
      <c r="E100" s="213"/>
      <c r="F100" s="213"/>
      <c r="G100" s="234"/>
      <c r="H100" s="91"/>
      <c r="I100" s="92" t="s">
        <v>28</v>
      </c>
      <c r="J100" s="93">
        <f>SUM(J95:J99)</f>
        <v>89</v>
      </c>
      <c r="K100" s="93">
        <f>SUM(K95:K99)</f>
        <v>62</v>
      </c>
      <c r="L100" s="93">
        <f>SUM(L95:L99)</f>
        <v>65</v>
      </c>
      <c r="M100" s="93">
        <f>SUM(M95:M99)</f>
        <v>5.2</v>
      </c>
      <c r="N100" s="235"/>
      <c r="O100" s="208"/>
      <c r="P100" s="208"/>
      <c r="Q100" s="208"/>
      <c r="R100" s="208"/>
      <c r="S100" s="208"/>
      <c r="T100" s="208"/>
      <c r="U100" s="236"/>
    </row>
    <row r="101" spans="1:21" ht="17.399999999999999" x14ac:dyDescent="0.3">
      <c r="A101" s="224" t="s">
        <v>968</v>
      </c>
      <c r="B101" s="225"/>
      <c r="C101" s="225"/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6"/>
    </row>
    <row r="102" spans="1:21" ht="15" customHeight="1" x14ac:dyDescent="0.3">
      <c r="A102" s="227" t="s">
        <v>134</v>
      </c>
      <c r="B102" s="229" t="s">
        <v>390</v>
      </c>
      <c r="C102" s="227" t="s">
        <v>669</v>
      </c>
      <c r="D102" s="227" t="s">
        <v>6</v>
      </c>
      <c r="E102" s="227">
        <v>630</v>
      </c>
      <c r="F102" s="227">
        <v>900</v>
      </c>
      <c r="G102" s="214">
        <v>45267</v>
      </c>
      <c r="H102" s="76">
        <v>1</v>
      </c>
      <c r="I102" s="96" t="s">
        <v>969</v>
      </c>
      <c r="J102" s="63">
        <v>0</v>
      </c>
      <c r="K102" s="63">
        <v>0</v>
      </c>
      <c r="L102" s="63">
        <v>0</v>
      </c>
      <c r="M102" s="63">
        <v>0</v>
      </c>
      <c r="N102" s="232">
        <f>(J103+K103+L103)/3</f>
        <v>0</v>
      </c>
      <c r="O102" s="102">
        <v>281</v>
      </c>
      <c r="P102" s="102">
        <v>385</v>
      </c>
      <c r="Q102" s="102">
        <v>382</v>
      </c>
      <c r="R102" s="102">
        <v>217</v>
      </c>
      <c r="S102" s="102">
        <v>216</v>
      </c>
      <c r="T102" s="102">
        <v>217</v>
      </c>
      <c r="U102" s="220">
        <f>MAX(J103:L103)/F102*100</f>
        <v>0</v>
      </c>
    </row>
    <row r="103" spans="1:21" x14ac:dyDescent="0.3">
      <c r="A103" s="228"/>
      <c r="B103" s="230"/>
      <c r="C103" s="228"/>
      <c r="D103" s="228"/>
      <c r="E103" s="228"/>
      <c r="F103" s="228"/>
      <c r="G103" s="231"/>
      <c r="H103" s="91"/>
      <c r="I103" s="92" t="s">
        <v>28</v>
      </c>
      <c r="J103" s="93">
        <f>SUM(J102:J102)</f>
        <v>0</v>
      </c>
      <c r="K103" s="93">
        <f>SUM(K102:K102)</f>
        <v>0</v>
      </c>
      <c r="L103" s="93">
        <f>SUM(L102:L102)</f>
        <v>0</v>
      </c>
      <c r="M103" s="93">
        <f>SUM(M102:M102)</f>
        <v>0</v>
      </c>
      <c r="N103" s="233"/>
      <c r="O103" s="102"/>
      <c r="P103" s="102"/>
      <c r="Q103" s="102"/>
      <c r="R103" s="102"/>
      <c r="S103" s="102"/>
      <c r="T103" s="102"/>
      <c r="U103" s="222"/>
    </row>
    <row r="104" spans="1:21" x14ac:dyDescent="0.3">
      <c r="A104" s="237" t="s">
        <v>134</v>
      </c>
      <c r="B104" s="239" t="s">
        <v>390</v>
      </c>
      <c r="C104" s="227" t="s">
        <v>669</v>
      </c>
      <c r="D104" s="227" t="s">
        <v>1</v>
      </c>
      <c r="E104" s="227">
        <v>630</v>
      </c>
      <c r="F104" s="227">
        <v>900</v>
      </c>
      <c r="G104" s="231"/>
      <c r="H104" s="71">
        <v>1</v>
      </c>
      <c r="I104" s="94"/>
      <c r="J104" s="62">
        <v>0</v>
      </c>
      <c r="K104" s="62">
        <v>0</v>
      </c>
      <c r="L104" s="62">
        <v>0</v>
      </c>
      <c r="M104" s="62">
        <v>0</v>
      </c>
      <c r="N104" s="232">
        <f>(J105+K105+L105)/3</f>
        <v>0</v>
      </c>
      <c r="O104" s="102">
        <v>382</v>
      </c>
      <c r="P104" s="102">
        <v>382</v>
      </c>
      <c r="Q104" s="102">
        <v>383</v>
      </c>
      <c r="R104" s="102">
        <v>215</v>
      </c>
      <c r="S104" s="102">
        <v>216</v>
      </c>
      <c r="T104" s="102">
        <v>216</v>
      </c>
      <c r="U104" s="157"/>
    </row>
    <row r="105" spans="1:21" x14ac:dyDescent="0.3">
      <c r="A105" s="238"/>
      <c r="B105" s="240"/>
      <c r="C105" s="238"/>
      <c r="D105" s="238"/>
      <c r="E105" s="238"/>
      <c r="F105" s="238"/>
      <c r="G105" s="228"/>
      <c r="H105" s="91"/>
      <c r="I105" s="92" t="s">
        <v>28</v>
      </c>
      <c r="J105" s="93">
        <f>SUM(J104:J104)</f>
        <v>0</v>
      </c>
      <c r="K105" s="93">
        <f t="shared" ref="K105:M105" si="5">SUM(K104:K104)</f>
        <v>0</v>
      </c>
      <c r="L105" s="93">
        <f t="shared" si="5"/>
        <v>0</v>
      </c>
      <c r="M105" s="93">
        <f t="shared" si="5"/>
        <v>0</v>
      </c>
      <c r="N105" s="241"/>
      <c r="O105" s="102"/>
      <c r="P105" s="102"/>
      <c r="Q105" s="102"/>
      <c r="R105" s="102"/>
      <c r="S105" s="102"/>
      <c r="T105" s="102"/>
      <c r="U105" s="157"/>
    </row>
    <row r="106" spans="1:21" ht="17.399999999999999" x14ac:dyDescent="0.3">
      <c r="A106" s="224" t="s">
        <v>979</v>
      </c>
      <c r="B106" s="225"/>
      <c r="C106" s="225"/>
      <c r="D106" s="225"/>
      <c r="E106" s="225"/>
      <c r="F106" s="225"/>
      <c r="G106" s="225"/>
      <c r="H106" s="225"/>
      <c r="I106" s="225"/>
      <c r="J106" s="225"/>
      <c r="K106" s="225"/>
      <c r="L106" s="225"/>
      <c r="M106" s="225"/>
      <c r="N106" s="225"/>
      <c r="O106" s="225"/>
      <c r="P106" s="225"/>
      <c r="Q106" s="225"/>
      <c r="R106" s="225"/>
      <c r="S106" s="225"/>
      <c r="T106" s="225"/>
      <c r="U106" s="226"/>
    </row>
    <row r="107" spans="1:21" ht="15" customHeight="1" x14ac:dyDescent="0.3">
      <c r="A107" s="227" t="s">
        <v>134</v>
      </c>
      <c r="B107" s="229" t="s">
        <v>390</v>
      </c>
      <c r="C107" s="227" t="s">
        <v>3</v>
      </c>
      <c r="D107" s="227" t="s">
        <v>1</v>
      </c>
      <c r="E107" s="227">
        <v>1800</v>
      </c>
      <c r="F107" s="227">
        <v>2820</v>
      </c>
      <c r="G107" s="214">
        <v>45267</v>
      </c>
      <c r="H107" s="76">
        <v>1</v>
      </c>
      <c r="I107" s="96" t="s">
        <v>980</v>
      </c>
      <c r="J107" s="63">
        <v>0</v>
      </c>
      <c r="K107" s="63">
        <v>0</v>
      </c>
      <c r="L107" s="63">
        <v>10</v>
      </c>
      <c r="M107" s="63">
        <v>12</v>
      </c>
      <c r="N107" s="232">
        <f>(J108+K108+L108)/3</f>
        <v>3.3333333333333335</v>
      </c>
      <c r="O107" s="102">
        <v>676</v>
      </c>
      <c r="P107" s="102">
        <v>610</v>
      </c>
      <c r="Q107" s="102">
        <v>374</v>
      </c>
      <c r="R107" s="102">
        <v>210</v>
      </c>
      <c r="S107" s="102">
        <v>212</v>
      </c>
      <c r="T107" s="102">
        <v>212</v>
      </c>
      <c r="U107" s="220">
        <f>MAX(J108:L108)/F107*100</f>
        <v>0.3546099290780142</v>
      </c>
    </row>
    <row r="108" spans="1:21" x14ac:dyDescent="0.3">
      <c r="A108" s="228"/>
      <c r="B108" s="230"/>
      <c r="C108" s="228"/>
      <c r="D108" s="228"/>
      <c r="E108" s="228"/>
      <c r="F108" s="228"/>
      <c r="G108" s="231"/>
      <c r="H108" s="91"/>
      <c r="I108" s="92" t="s">
        <v>28</v>
      </c>
      <c r="J108" s="93">
        <f>SUM(J107:J107)</f>
        <v>0</v>
      </c>
      <c r="K108" s="93">
        <f>SUM(K107:K107)</f>
        <v>0</v>
      </c>
      <c r="L108" s="93">
        <f>SUM(L107:L107)</f>
        <v>10</v>
      </c>
      <c r="M108" s="93">
        <f>SUM(M107:M107)</f>
        <v>12</v>
      </c>
      <c r="N108" s="233"/>
      <c r="O108" s="102"/>
      <c r="P108" s="102"/>
      <c r="Q108" s="102"/>
      <c r="R108" s="102"/>
      <c r="S108" s="102"/>
      <c r="T108" s="102"/>
      <c r="U108" s="222"/>
    </row>
    <row r="109" spans="1:21" ht="18.75" customHeight="1" x14ac:dyDescent="0.3">
      <c r="A109" s="223" t="s">
        <v>971</v>
      </c>
      <c r="B109" s="223"/>
      <c r="C109" s="223"/>
      <c r="D109" s="223"/>
      <c r="E109" s="223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  <c r="P109" s="223"/>
      <c r="Q109" s="223"/>
      <c r="R109" s="223"/>
      <c r="S109" s="223"/>
      <c r="T109" s="223"/>
      <c r="U109" s="223"/>
    </row>
    <row r="110" spans="1:21" ht="17.399999999999999" x14ac:dyDescent="0.3">
      <c r="A110" s="224" t="s">
        <v>970</v>
      </c>
      <c r="B110" s="225"/>
      <c r="C110" s="225"/>
      <c r="D110" s="225"/>
      <c r="E110" s="225"/>
      <c r="F110" s="225"/>
      <c r="G110" s="225"/>
      <c r="H110" s="225"/>
      <c r="I110" s="225"/>
      <c r="J110" s="225"/>
      <c r="K110" s="225"/>
      <c r="L110" s="225"/>
      <c r="M110" s="225"/>
      <c r="N110" s="225"/>
      <c r="O110" s="225"/>
      <c r="P110" s="225"/>
      <c r="Q110" s="225"/>
      <c r="R110" s="225"/>
      <c r="S110" s="225"/>
      <c r="T110" s="225"/>
      <c r="U110" s="226"/>
    </row>
    <row r="111" spans="1:21" ht="15" customHeight="1" x14ac:dyDescent="0.3">
      <c r="A111" s="227" t="s">
        <v>134</v>
      </c>
      <c r="B111" s="229" t="s">
        <v>390</v>
      </c>
      <c r="C111" s="227" t="s">
        <v>222</v>
      </c>
      <c r="D111" s="227" t="s">
        <v>1</v>
      </c>
      <c r="E111" s="227">
        <v>1600</v>
      </c>
      <c r="F111" s="227">
        <v>2510</v>
      </c>
      <c r="G111" s="214">
        <v>45267</v>
      </c>
      <c r="H111" s="76">
        <v>1</v>
      </c>
      <c r="I111" s="96"/>
      <c r="J111" s="63">
        <v>0</v>
      </c>
      <c r="K111" s="63">
        <v>0</v>
      </c>
      <c r="L111" s="63">
        <v>0</v>
      </c>
      <c r="M111" s="63">
        <v>0</v>
      </c>
      <c r="N111" s="232">
        <f>(J112+K112+L112)/3</f>
        <v>0</v>
      </c>
      <c r="O111" s="102">
        <v>383</v>
      </c>
      <c r="P111" s="102">
        <v>384</v>
      </c>
      <c r="Q111" s="102">
        <v>385</v>
      </c>
      <c r="R111" s="102">
        <v>221</v>
      </c>
      <c r="S111" s="102">
        <v>220</v>
      </c>
      <c r="T111" s="102">
        <v>220</v>
      </c>
      <c r="U111" s="220">
        <f>MAX(J112:L112)/F111*100</f>
        <v>0</v>
      </c>
    </row>
    <row r="112" spans="1:21" x14ac:dyDescent="0.3">
      <c r="A112" s="228"/>
      <c r="B112" s="230"/>
      <c r="C112" s="228"/>
      <c r="D112" s="228"/>
      <c r="E112" s="228"/>
      <c r="F112" s="228"/>
      <c r="G112" s="231"/>
      <c r="H112" s="91"/>
      <c r="I112" s="92" t="s">
        <v>28</v>
      </c>
      <c r="J112" s="93">
        <f>SUM(J111:J111)</f>
        <v>0</v>
      </c>
      <c r="K112" s="93">
        <f>SUM(K111:K111)</f>
        <v>0</v>
      </c>
      <c r="L112" s="93">
        <f>SUM(L111:L111)</f>
        <v>0</v>
      </c>
      <c r="M112" s="93">
        <f>SUM(M111:M111)</f>
        <v>0</v>
      </c>
      <c r="N112" s="233"/>
      <c r="O112" s="102"/>
      <c r="P112" s="102"/>
      <c r="Q112" s="102"/>
      <c r="R112" s="102"/>
      <c r="S112" s="102"/>
      <c r="T112" s="102"/>
      <c r="U112" s="222"/>
    </row>
    <row r="113" spans="1:21" ht="18.75" customHeight="1" x14ac:dyDescent="0.3">
      <c r="A113" s="223" t="s">
        <v>971</v>
      </c>
      <c r="B113" s="223"/>
      <c r="C113" s="223"/>
      <c r="D113" s="223"/>
      <c r="E113" s="223"/>
      <c r="F113" s="223"/>
      <c r="G113" s="223"/>
      <c r="H113" s="223"/>
      <c r="I113" s="223"/>
      <c r="J113" s="223"/>
      <c r="K113" s="223"/>
      <c r="L113" s="223"/>
      <c r="M113" s="223"/>
      <c r="N113" s="223"/>
      <c r="O113" s="223"/>
      <c r="P113" s="223"/>
      <c r="Q113" s="223"/>
      <c r="R113" s="223"/>
      <c r="S113" s="223"/>
      <c r="T113" s="223"/>
      <c r="U113" s="223"/>
    </row>
    <row r="114" spans="1:21" ht="13.95" customHeight="1" x14ac:dyDescent="0.3">
      <c r="A114" s="213" t="s">
        <v>792</v>
      </c>
      <c r="B114" s="213" t="s">
        <v>793</v>
      </c>
      <c r="C114" s="213" t="s">
        <v>164</v>
      </c>
      <c r="D114" s="213" t="s">
        <v>1</v>
      </c>
      <c r="E114" s="213">
        <v>1000</v>
      </c>
      <c r="F114" s="213">
        <v>1445</v>
      </c>
      <c r="G114" s="234">
        <v>45267</v>
      </c>
      <c r="H114" s="71">
        <v>1</v>
      </c>
      <c r="I114" s="71" t="s">
        <v>972</v>
      </c>
      <c r="J114" s="62">
        <v>4</v>
      </c>
      <c r="K114" s="62">
        <v>0</v>
      </c>
      <c r="L114" s="62">
        <v>0</v>
      </c>
      <c r="M114" s="62">
        <v>3</v>
      </c>
      <c r="N114" s="235">
        <f>(L121+K121+J121)/3</f>
        <v>154.33333333333334</v>
      </c>
      <c r="O114" s="208">
        <v>390</v>
      </c>
      <c r="P114" s="208">
        <v>389</v>
      </c>
      <c r="Q114" s="208">
        <v>389</v>
      </c>
      <c r="R114" s="208">
        <v>220</v>
      </c>
      <c r="S114" s="208">
        <v>222</v>
      </c>
      <c r="T114" s="208">
        <v>220</v>
      </c>
      <c r="U114" s="236">
        <f>MAX(J121:L121)/F114*100</f>
        <v>13.148788927335639</v>
      </c>
    </row>
    <row r="115" spans="1:21" x14ac:dyDescent="0.3">
      <c r="A115" s="213"/>
      <c r="B115" s="213"/>
      <c r="C115" s="213"/>
      <c r="D115" s="213"/>
      <c r="E115" s="213"/>
      <c r="F115" s="213"/>
      <c r="G115" s="234"/>
      <c r="H115" s="71">
        <v>2</v>
      </c>
      <c r="I115" s="71" t="s">
        <v>973</v>
      </c>
      <c r="J115" s="62">
        <v>36</v>
      </c>
      <c r="K115" s="62">
        <v>34</v>
      </c>
      <c r="L115" s="62">
        <v>39</v>
      </c>
      <c r="M115" s="62">
        <v>24</v>
      </c>
      <c r="N115" s="235"/>
      <c r="O115" s="208"/>
      <c r="P115" s="208"/>
      <c r="Q115" s="208"/>
      <c r="R115" s="208"/>
      <c r="S115" s="208"/>
      <c r="T115" s="208"/>
      <c r="U115" s="236"/>
    </row>
    <row r="116" spans="1:21" x14ac:dyDescent="0.3">
      <c r="A116" s="213"/>
      <c r="B116" s="213"/>
      <c r="C116" s="213"/>
      <c r="D116" s="213"/>
      <c r="E116" s="213"/>
      <c r="F116" s="213"/>
      <c r="G116" s="234"/>
      <c r="H116" s="71">
        <v>3</v>
      </c>
      <c r="I116" s="71" t="s">
        <v>974</v>
      </c>
      <c r="J116" s="62">
        <v>12</v>
      </c>
      <c r="K116" s="62">
        <v>10</v>
      </c>
      <c r="L116" s="62">
        <v>27</v>
      </c>
      <c r="M116" s="62">
        <v>17</v>
      </c>
      <c r="N116" s="235"/>
      <c r="O116" s="208"/>
      <c r="P116" s="208"/>
      <c r="Q116" s="208"/>
      <c r="R116" s="208"/>
      <c r="S116" s="208"/>
      <c r="T116" s="208"/>
      <c r="U116" s="236"/>
    </row>
    <row r="117" spans="1:21" x14ac:dyDescent="0.3">
      <c r="A117" s="213"/>
      <c r="B117" s="213"/>
      <c r="C117" s="213"/>
      <c r="D117" s="213"/>
      <c r="E117" s="213"/>
      <c r="F117" s="213"/>
      <c r="G117" s="234"/>
      <c r="H117" s="71">
        <v>4</v>
      </c>
      <c r="I117" s="71" t="s">
        <v>975</v>
      </c>
      <c r="J117" s="62">
        <v>0</v>
      </c>
      <c r="K117" s="62">
        <v>0</v>
      </c>
      <c r="L117" s="62">
        <v>0</v>
      </c>
      <c r="M117" s="62">
        <v>0</v>
      </c>
      <c r="N117" s="235"/>
      <c r="O117" s="208"/>
      <c r="P117" s="208"/>
      <c r="Q117" s="208"/>
      <c r="R117" s="208"/>
      <c r="S117" s="208"/>
      <c r="T117" s="208"/>
      <c r="U117" s="236"/>
    </row>
    <row r="118" spans="1:21" x14ac:dyDescent="0.3">
      <c r="A118" s="213"/>
      <c r="B118" s="213"/>
      <c r="C118" s="213"/>
      <c r="D118" s="213"/>
      <c r="E118" s="213"/>
      <c r="F118" s="213"/>
      <c r="G118" s="234"/>
      <c r="H118" s="71">
        <v>5</v>
      </c>
      <c r="I118" s="71" t="s">
        <v>976</v>
      </c>
      <c r="J118" s="62">
        <v>104</v>
      </c>
      <c r="K118" s="62">
        <v>55</v>
      </c>
      <c r="L118" s="62">
        <v>31</v>
      </c>
      <c r="M118" s="62">
        <v>0</v>
      </c>
      <c r="N118" s="235"/>
      <c r="O118" s="208"/>
      <c r="P118" s="208"/>
      <c r="Q118" s="208"/>
      <c r="R118" s="208"/>
      <c r="S118" s="208"/>
      <c r="T118" s="208"/>
      <c r="U118" s="236"/>
    </row>
    <row r="119" spans="1:21" x14ac:dyDescent="0.3">
      <c r="A119" s="213"/>
      <c r="B119" s="213"/>
      <c r="C119" s="213"/>
      <c r="D119" s="213"/>
      <c r="E119" s="213"/>
      <c r="F119" s="213"/>
      <c r="G119" s="234"/>
      <c r="H119" s="71">
        <v>6</v>
      </c>
      <c r="I119" s="71" t="s">
        <v>977</v>
      </c>
      <c r="J119" s="62">
        <v>34</v>
      </c>
      <c r="K119" s="62">
        <v>39</v>
      </c>
      <c r="L119" s="62">
        <v>38</v>
      </c>
      <c r="M119" s="62">
        <v>20</v>
      </c>
      <c r="N119" s="235"/>
      <c r="O119" s="208"/>
      <c r="P119" s="208"/>
      <c r="Q119" s="208"/>
      <c r="R119" s="208"/>
      <c r="S119" s="208"/>
      <c r="T119" s="208"/>
      <c r="U119" s="236"/>
    </row>
    <row r="120" spans="1:21" ht="14.25" customHeight="1" x14ac:dyDescent="0.3">
      <c r="A120" s="213"/>
      <c r="B120" s="213"/>
      <c r="C120" s="213"/>
      <c r="D120" s="213"/>
      <c r="E120" s="213"/>
      <c r="F120" s="213"/>
      <c r="G120" s="234"/>
      <c r="H120" s="71">
        <v>7</v>
      </c>
      <c r="I120" s="71" t="s">
        <v>978</v>
      </c>
      <c r="J120" s="62">
        <v>0</v>
      </c>
      <c r="K120" s="62">
        <v>0</v>
      </c>
      <c r="L120" s="62">
        <v>0</v>
      </c>
      <c r="M120" s="62">
        <v>0</v>
      </c>
      <c r="N120" s="235"/>
      <c r="O120" s="208"/>
      <c r="P120" s="208"/>
      <c r="Q120" s="208"/>
      <c r="R120" s="208"/>
      <c r="S120" s="208"/>
      <c r="T120" s="208"/>
      <c r="U120" s="236"/>
    </row>
    <row r="121" spans="1:21" x14ac:dyDescent="0.3">
      <c r="A121" s="213"/>
      <c r="B121" s="213"/>
      <c r="C121" s="213"/>
      <c r="D121" s="213"/>
      <c r="E121" s="213"/>
      <c r="F121" s="213"/>
      <c r="G121" s="234"/>
      <c r="H121" s="91"/>
      <c r="I121" s="92" t="s">
        <v>28</v>
      </c>
      <c r="J121" s="93">
        <f>SUM(J114:J120)</f>
        <v>190</v>
      </c>
      <c r="K121" s="93">
        <f>SUM(K114:K120)</f>
        <v>138</v>
      </c>
      <c r="L121" s="93">
        <f>SUM(L114:L120)</f>
        <v>135</v>
      </c>
      <c r="M121" s="93">
        <f>SUM(M114:M120)</f>
        <v>64</v>
      </c>
      <c r="N121" s="235"/>
      <c r="O121" s="208"/>
      <c r="P121" s="208"/>
      <c r="Q121" s="208"/>
      <c r="R121" s="208"/>
      <c r="S121" s="208"/>
      <c r="T121" s="208"/>
      <c r="U121" s="236"/>
    </row>
    <row r="122" spans="1:21" ht="17.399999999999999" x14ac:dyDescent="0.3">
      <c r="A122" s="224" t="s">
        <v>945</v>
      </c>
      <c r="B122" s="225"/>
      <c r="C122" s="225"/>
      <c r="D122" s="225"/>
      <c r="E122" s="225"/>
      <c r="F122" s="225"/>
      <c r="G122" s="225"/>
      <c r="H122" s="225"/>
      <c r="I122" s="225"/>
      <c r="J122" s="225"/>
      <c r="K122" s="225"/>
      <c r="L122" s="225"/>
      <c r="M122" s="225"/>
      <c r="N122" s="225"/>
      <c r="O122" s="225"/>
      <c r="P122" s="225"/>
      <c r="Q122" s="225"/>
      <c r="R122" s="225"/>
      <c r="S122" s="225"/>
      <c r="T122" s="225"/>
      <c r="U122" s="226"/>
    </row>
    <row r="123" spans="1:21" ht="15" customHeight="1" x14ac:dyDescent="0.3">
      <c r="A123" s="227" t="s">
        <v>134</v>
      </c>
      <c r="B123" s="229" t="s">
        <v>390</v>
      </c>
      <c r="C123" s="227" t="s">
        <v>944</v>
      </c>
      <c r="D123" s="227" t="s">
        <v>6</v>
      </c>
      <c r="E123" s="227">
        <v>250</v>
      </c>
      <c r="F123" s="227">
        <v>351</v>
      </c>
      <c r="G123" s="214">
        <v>45271</v>
      </c>
      <c r="H123" s="76">
        <v>1</v>
      </c>
      <c r="I123" s="96" t="s">
        <v>8</v>
      </c>
      <c r="J123" s="63">
        <v>0</v>
      </c>
      <c r="K123" s="63">
        <v>0</v>
      </c>
      <c r="L123" s="63">
        <v>0</v>
      </c>
      <c r="M123" s="63">
        <v>1</v>
      </c>
      <c r="N123" s="232">
        <f>(J124+K124+L124)/3</f>
        <v>0</v>
      </c>
      <c r="O123" s="102">
        <v>394</v>
      </c>
      <c r="P123" s="102">
        <v>393</v>
      </c>
      <c r="Q123" s="102">
        <v>396</v>
      </c>
      <c r="R123" s="102">
        <v>224</v>
      </c>
      <c r="S123" s="102">
        <v>227</v>
      </c>
      <c r="T123" s="102">
        <v>225</v>
      </c>
      <c r="U123" s="220">
        <f>MAX(J124:L124)/F123*100</f>
        <v>0</v>
      </c>
    </row>
    <row r="124" spans="1:21" x14ac:dyDescent="0.3">
      <c r="A124" s="228"/>
      <c r="B124" s="230"/>
      <c r="C124" s="228"/>
      <c r="D124" s="228"/>
      <c r="E124" s="228"/>
      <c r="F124" s="228"/>
      <c r="G124" s="231"/>
      <c r="H124" s="91"/>
      <c r="I124" s="92" t="s">
        <v>28</v>
      </c>
      <c r="J124" s="93">
        <f>SUM(J123:J123)</f>
        <v>0</v>
      </c>
      <c r="K124" s="93">
        <f>SUM(K123:K123)</f>
        <v>0</v>
      </c>
      <c r="L124" s="93">
        <f>SUM(L123:L123)</f>
        <v>0</v>
      </c>
      <c r="M124" s="93">
        <f>SUM(M123:M123)</f>
        <v>1</v>
      </c>
      <c r="N124" s="233"/>
      <c r="O124" s="102"/>
      <c r="P124" s="102"/>
      <c r="Q124" s="102"/>
      <c r="R124" s="102"/>
      <c r="S124" s="102"/>
      <c r="T124" s="102"/>
      <c r="U124" s="222"/>
    </row>
    <row r="125" spans="1:21" x14ac:dyDescent="0.3">
      <c r="A125" s="237" t="s">
        <v>134</v>
      </c>
      <c r="B125" s="239" t="s">
        <v>390</v>
      </c>
      <c r="C125" s="227" t="s">
        <v>944</v>
      </c>
      <c r="D125" s="227" t="s">
        <v>1</v>
      </c>
      <c r="E125" s="227">
        <v>250</v>
      </c>
      <c r="F125" s="227">
        <v>351</v>
      </c>
      <c r="G125" s="231"/>
      <c r="H125" s="71">
        <v>1</v>
      </c>
      <c r="I125" s="94" t="s">
        <v>946</v>
      </c>
      <c r="J125" s="62">
        <v>3</v>
      </c>
      <c r="K125" s="62">
        <v>3</v>
      </c>
      <c r="L125" s="62">
        <v>5</v>
      </c>
      <c r="M125" s="62">
        <v>2</v>
      </c>
      <c r="N125" s="232">
        <f>(J128+K128+L128)/3</f>
        <v>7.666666666666667</v>
      </c>
      <c r="O125" s="102">
        <v>380</v>
      </c>
      <c r="P125" s="102">
        <v>380</v>
      </c>
      <c r="Q125" s="102">
        <v>381</v>
      </c>
      <c r="R125" s="102">
        <v>210</v>
      </c>
      <c r="S125" s="102">
        <v>217</v>
      </c>
      <c r="T125" s="102">
        <v>219</v>
      </c>
      <c r="U125" s="157"/>
    </row>
    <row r="126" spans="1:21" x14ac:dyDescent="0.3">
      <c r="A126" s="248"/>
      <c r="B126" s="252"/>
      <c r="C126" s="248"/>
      <c r="D126" s="248"/>
      <c r="E126" s="248"/>
      <c r="F126" s="248"/>
      <c r="G126" s="231"/>
      <c r="H126" s="71">
        <v>2</v>
      </c>
      <c r="I126" s="96" t="s">
        <v>8</v>
      </c>
      <c r="J126" s="62">
        <v>30</v>
      </c>
      <c r="K126" s="62">
        <v>30</v>
      </c>
      <c r="L126" s="62">
        <v>30</v>
      </c>
      <c r="M126" s="62">
        <v>0</v>
      </c>
      <c r="N126" s="242"/>
      <c r="O126" s="102"/>
      <c r="P126" s="102"/>
      <c r="Q126" s="102"/>
      <c r="R126" s="102"/>
      <c r="S126" s="102"/>
      <c r="T126" s="102"/>
      <c r="U126" s="157"/>
    </row>
    <row r="127" spans="1:21" x14ac:dyDescent="0.3">
      <c r="A127" s="248"/>
      <c r="B127" s="252"/>
      <c r="C127" s="248"/>
      <c r="D127" s="248"/>
      <c r="E127" s="248"/>
      <c r="F127" s="248"/>
      <c r="G127" s="231"/>
      <c r="H127" s="71">
        <v>3</v>
      </c>
      <c r="I127" s="94" t="s">
        <v>947</v>
      </c>
      <c r="J127" s="62">
        <v>10</v>
      </c>
      <c r="K127" s="62">
        <v>6</v>
      </c>
      <c r="L127" s="62">
        <v>7</v>
      </c>
      <c r="M127" s="62">
        <v>2</v>
      </c>
      <c r="N127" s="242"/>
      <c r="O127" s="102"/>
      <c r="P127" s="102"/>
      <c r="Q127" s="102"/>
      <c r="R127" s="102"/>
      <c r="S127" s="102"/>
      <c r="T127" s="102"/>
      <c r="U127" s="217">
        <f>MAX(J128:L128)/F125*100</f>
        <v>2.8490028490028489</v>
      </c>
    </row>
    <row r="128" spans="1:21" x14ac:dyDescent="0.3">
      <c r="A128" s="238"/>
      <c r="B128" s="240"/>
      <c r="C128" s="238"/>
      <c r="D128" s="238"/>
      <c r="E128" s="238"/>
      <c r="F128" s="238"/>
      <c r="G128" s="228"/>
      <c r="H128" s="91"/>
      <c r="I128" s="92" t="s">
        <v>28</v>
      </c>
      <c r="J128" s="93">
        <f>SUM(J127:J127)</f>
        <v>10</v>
      </c>
      <c r="K128" s="93">
        <f>SUM(K127:K127)</f>
        <v>6</v>
      </c>
      <c r="L128" s="93">
        <f>SUM(L127:L127)</f>
        <v>7</v>
      </c>
      <c r="M128" s="93">
        <f>SUM(M127:M127)</f>
        <v>2</v>
      </c>
      <c r="N128" s="241"/>
      <c r="O128" s="102"/>
      <c r="P128" s="102"/>
      <c r="Q128" s="102"/>
      <c r="R128" s="102"/>
      <c r="S128" s="102"/>
      <c r="T128" s="102"/>
      <c r="U128" s="217"/>
    </row>
    <row r="129" spans="1:21" x14ac:dyDescent="0.3">
      <c r="A129" s="237" t="s">
        <v>134</v>
      </c>
      <c r="B129" s="239" t="s">
        <v>390</v>
      </c>
      <c r="C129" s="237" t="s">
        <v>262</v>
      </c>
      <c r="D129" s="237" t="s">
        <v>1</v>
      </c>
      <c r="E129" s="237">
        <v>400</v>
      </c>
      <c r="F129" s="237">
        <v>580</v>
      </c>
      <c r="G129" s="214">
        <v>45271</v>
      </c>
      <c r="H129" s="71">
        <v>10</v>
      </c>
      <c r="I129" s="94" t="s">
        <v>946</v>
      </c>
      <c r="J129" s="62">
        <v>17</v>
      </c>
      <c r="K129" s="62">
        <v>7</v>
      </c>
      <c r="L129" s="62">
        <v>7</v>
      </c>
      <c r="M129" s="62">
        <v>3</v>
      </c>
      <c r="N129" s="232">
        <f>(J140+K140+L140)/3</f>
        <v>272.66666666666669</v>
      </c>
      <c r="O129" s="102"/>
      <c r="P129" s="102"/>
      <c r="Q129" s="102"/>
      <c r="R129" s="102"/>
      <c r="S129" s="102"/>
      <c r="T129" s="102"/>
      <c r="U129" s="220">
        <f>MAX(J140:L140)/F129*100</f>
        <v>47.931034482758619</v>
      </c>
    </row>
    <row r="130" spans="1:21" x14ac:dyDescent="0.3">
      <c r="A130" s="243"/>
      <c r="B130" s="245"/>
      <c r="C130" s="243"/>
      <c r="D130" s="243"/>
      <c r="E130" s="243"/>
      <c r="F130" s="243"/>
      <c r="G130" s="243"/>
      <c r="H130" s="71">
        <v>11</v>
      </c>
      <c r="I130" s="96" t="s">
        <v>948</v>
      </c>
      <c r="J130" s="62">
        <v>7</v>
      </c>
      <c r="K130" s="62">
        <v>1</v>
      </c>
      <c r="L130" s="62">
        <v>2</v>
      </c>
      <c r="M130" s="62">
        <v>0</v>
      </c>
      <c r="N130" s="250"/>
      <c r="O130" s="102"/>
      <c r="P130" s="102"/>
      <c r="Q130" s="102"/>
      <c r="R130" s="102"/>
      <c r="S130" s="102"/>
      <c r="T130" s="102"/>
      <c r="U130" s="242"/>
    </row>
    <row r="131" spans="1:21" x14ac:dyDescent="0.3">
      <c r="A131" s="243"/>
      <c r="B131" s="245"/>
      <c r="C131" s="243"/>
      <c r="D131" s="243"/>
      <c r="E131" s="243"/>
      <c r="F131" s="243"/>
      <c r="G131" s="243"/>
      <c r="H131" s="71">
        <v>12</v>
      </c>
      <c r="I131" s="94" t="s">
        <v>888</v>
      </c>
      <c r="J131" s="62">
        <v>4</v>
      </c>
      <c r="K131" s="62">
        <v>4</v>
      </c>
      <c r="L131" s="62">
        <v>3</v>
      </c>
      <c r="M131" s="62">
        <v>2</v>
      </c>
      <c r="N131" s="250"/>
      <c r="O131" s="102"/>
      <c r="P131" s="102"/>
      <c r="Q131" s="102"/>
      <c r="R131" s="102"/>
      <c r="S131" s="102"/>
      <c r="T131" s="102"/>
      <c r="U131" s="242"/>
    </row>
    <row r="132" spans="1:21" x14ac:dyDescent="0.3">
      <c r="A132" s="243"/>
      <c r="B132" s="245"/>
      <c r="C132" s="243"/>
      <c r="D132" s="243"/>
      <c r="E132" s="243"/>
      <c r="F132" s="243"/>
      <c r="G132" s="243"/>
      <c r="H132" s="71">
        <v>1</v>
      </c>
      <c r="I132" s="94" t="s">
        <v>949</v>
      </c>
      <c r="J132" s="62">
        <v>17</v>
      </c>
      <c r="K132" s="62">
        <v>3</v>
      </c>
      <c r="L132" s="62">
        <v>18</v>
      </c>
      <c r="M132" s="62">
        <v>16</v>
      </c>
      <c r="N132" s="250"/>
      <c r="O132" s="102"/>
      <c r="P132" s="102"/>
      <c r="Q132" s="102"/>
      <c r="R132" s="102"/>
      <c r="S132" s="102"/>
      <c r="T132" s="102"/>
      <c r="U132" s="242"/>
    </row>
    <row r="133" spans="1:21" x14ac:dyDescent="0.3">
      <c r="A133" s="243"/>
      <c r="B133" s="245"/>
      <c r="C133" s="243"/>
      <c r="D133" s="243"/>
      <c r="E133" s="243"/>
      <c r="F133" s="243"/>
      <c r="G133" s="243"/>
      <c r="H133" s="71">
        <v>2</v>
      </c>
      <c r="I133" s="94" t="s">
        <v>950</v>
      </c>
      <c r="J133" s="62">
        <v>18</v>
      </c>
      <c r="K133" s="62">
        <v>12</v>
      </c>
      <c r="L133" s="62">
        <v>18</v>
      </c>
      <c r="M133" s="62">
        <v>7</v>
      </c>
      <c r="N133" s="250"/>
      <c r="O133" s="102">
        <v>394</v>
      </c>
      <c r="P133" s="102">
        <v>396</v>
      </c>
      <c r="Q133" s="102">
        <v>392</v>
      </c>
      <c r="R133" s="102">
        <v>230</v>
      </c>
      <c r="S133" s="102">
        <v>228</v>
      </c>
      <c r="T133" s="102">
        <v>225</v>
      </c>
      <c r="U133" s="242"/>
    </row>
    <row r="134" spans="1:21" ht="24.6" x14ac:dyDescent="0.3">
      <c r="A134" s="243"/>
      <c r="B134" s="245"/>
      <c r="C134" s="243"/>
      <c r="D134" s="243"/>
      <c r="E134" s="243"/>
      <c r="F134" s="243"/>
      <c r="G134" s="243"/>
      <c r="H134" s="71">
        <v>3</v>
      </c>
      <c r="I134" s="94" t="s">
        <v>951</v>
      </c>
      <c r="J134" s="62">
        <v>14</v>
      </c>
      <c r="K134" s="62">
        <v>36</v>
      </c>
      <c r="L134" s="62">
        <v>66</v>
      </c>
      <c r="M134" s="62">
        <v>15</v>
      </c>
      <c r="N134" s="250"/>
      <c r="O134" s="102"/>
      <c r="P134" s="102"/>
      <c r="Q134" s="102"/>
      <c r="R134" s="102"/>
      <c r="S134" s="102"/>
      <c r="T134" s="102"/>
      <c r="U134" s="242"/>
    </row>
    <row r="135" spans="1:21" x14ac:dyDescent="0.3">
      <c r="A135" s="243"/>
      <c r="B135" s="245"/>
      <c r="C135" s="243"/>
      <c r="D135" s="243"/>
      <c r="E135" s="243"/>
      <c r="F135" s="243"/>
      <c r="G135" s="243"/>
      <c r="H135" s="71">
        <v>4</v>
      </c>
      <c r="I135" s="94" t="s">
        <v>952</v>
      </c>
      <c r="J135" s="62">
        <v>112</v>
      </c>
      <c r="K135" s="62">
        <v>98</v>
      </c>
      <c r="L135" s="62">
        <v>87</v>
      </c>
      <c r="M135" s="62">
        <v>23</v>
      </c>
      <c r="N135" s="250"/>
      <c r="O135" s="102"/>
      <c r="P135" s="102"/>
      <c r="Q135" s="102"/>
      <c r="R135" s="102"/>
      <c r="S135" s="102"/>
      <c r="T135" s="102"/>
      <c r="U135" s="242"/>
    </row>
    <row r="136" spans="1:21" x14ac:dyDescent="0.3">
      <c r="A136" s="243"/>
      <c r="B136" s="245"/>
      <c r="C136" s="243"/>
      <c r="D136" s="243"/>
      <c r="E136" s="243"/>
      <c r="F136" s="243"/>
      <c r="G136" s="243"/>
      <c r="H136" s="71">
        <v>5</v>
      </c>
      <c r="I136" s="94" t="s">
        <v>953</v>
      </c>
      <c r="J136" s="62">
        <v>7</v>
      </c>
      <c r="K136" s="62">
        <v>36</v>
      </c>
      <c r="L136" s="62">
        <v>1</v>
      </c>
      <c r="M136" s="62">
        <v>32</v>
      </c>
      <c r="N136" s="250"/>
      <c r="O136" s="102"/>
      <c r="P136" s="102"/>
      <c r="Q136" s="102"/>
      <c r="R136" s="102"/>
      <c r="S136" s="102"/>
      <c r="T136" s="102"/>
      <c r="U136" s="242"/>
    </row>
    <row r="137" spans="1:21" ht="27.75" customHeight="1" x14ac:dyDescent="0.3">
      <c r="A137" s="243"/>
      <c r="B137" s="245"/>
      <c r="C137" s="243"/>
      <c r="D137" s="243"/>
      <c r="E137" s="243"/>
      <c r="F137" s="243"/>
      <c r="G137" s="243"/>
      <c r="H137" s="71">
        <v>6</v>
      </c>
      <c r="I137" s="94" t="s">
        <v>954</v>
      </c>
      <c r="J137" s="62">
        <v>3</v>
      </c>
      <c r="K137" s="62">
        <v>1</v>
      </c>
      <c r="L137" s="62">
        <v>2</v>
      </c>
      <c r="M137" s="62">
        <v>1</v>
      </c>
      <c r="N137" s="250"/>
      <c r="O137" s="102"/>
      <c r="P137" s="102"/>
      <c r="Q137" s="102"/>
      <c r="R137" s="102"/>
      <c r="S137" s="102"/>
      <c r="T137" s="102"/>
      <c r="U137" s="242"/>
    </row>
    <row r="138" spans="1:21" x14ac:dyDescent="0.3">
      <c r="A138" s="243"/>
      <c r="B138" s="245"/>
      <c r="C138" s="243"/>
      <c r="D138" s="243"/>
      <c r="E138" s="243"/>
      <c r="F138" s="243"/>
      <c r="G138" s="243"/>
      <c r="H138" s="71">
        <v>7</v>
      </c>
      <c r="I138" s="94" t="s">
        <v>955</v>
      </c>
      <c r="J138" s="62">
        <v>55</v>
      </c>
      <c r="K138" s="62">
        <v>62</v>
      </c>
      <c r="L138" s="62">
        <v>65</v>
      </c>
      <c r="M138" s="62">
        <v>13</v>
      </c>
      <c r="N138" s="250"/>
      <c r="O138" s="102"/>
      <c r="P138" s="102"/>
      <c r="Q138" s="102"/>
      <c r="R138" s="102"/>
      <c r="S138" s="102"/>
      <c r="T138" s="102"/>
      <c r="U138" s="242"/>
    </row>
    <row r="139" spans="1:21" x14ac:dyDescent="0.3">
      <c r="A139" s="243"/>
      <c r="B139" s="245"/>
      <c r="C139" s="243"/>
      <c r="D139" s="243"/>
      <c r="E139" s="243"/>
      <c r="F139" s="243"/>
      <c r="G139" s="243"/>
      <c r="H139" s="71">
        <v>8</v>
      </c>
      <c r="I139" s="94" t="s">
        <v>955</v>
      </c>
      <c r="J139" s="62">
        <v>16</v>
      </c>
      <c r="K139" s="62">
        <v>18</v>
      </c>
      <c r="L139" s="62">
        <v>1</v>
      </c>
      <c r="M139" s="62">
        <v>6</v>
      </c>
      <c r="N139" s="250"/>
      <c r="O139" s="102"/>
      <c r="P139" s="102"/>
      <c r="Q139" s="102"/>
      <c r="R139" s="102"/>
      <c r="S139" s="102"/>
      <c r="T139" s="102"/>
      <c r="U139" s="242"/>
    </row>
    <row r="140" spans="1:21" x14ac:dyDescent="0.3">
      <c r="A140" s="244"/>
      <c r="B140" s="246"/>
      <c r="C140" s="244"/>
      <c r="D140" s="244"/>
      <c r="E140" s="244"/>
      <c r="F140" s="244"/>
      <c r="G140" s="244"/>
      <c r="H140" s="91"/>
      <c r="I140" s="92" t="s">
        <v>28</v>
      </c>
      <c r="J140" s="93">
        <f>SUM(J129:J139)</f>
        <v>270</v>
      </c>
      <c r="K140" s="93">
        <f t="shared" ref="K140:M140" si="6">SUM(K129:K139)</f>
        <v>278</v>
      </c>
      <c r="L140" s="93">
        <f t="shared" si="6"/>
        <v>270</v>
      </c>
      <c r="M140" s="93">
        <f t="shared" si="6"/>
        <v>118</v>
      </c>
      <c r="N140" s="233"/>
      <c r="O140" s="102"/>
      <c r="P140" s="102"/>
      <c r="Q140" s="102"/>
      <c r="R140" s="102"/>
      <c r="S140" s="102"/>
      <c r="T140" s="102"/>
      <c r="U140" s="241"/>
    </row>
    <row r="141" spans="1:21" ht="17.399999999999999" x14ac:dyDescent="0.3">
      <c r="A141" s="218" t="s">
        <v>981</v>
      </c>
      <c r="B141" s="219"/>
      <c r="C141" s="219"/>
      <c r="D141" s="219"/>
      <c r="E141" s="219"/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</row>
    <row r="142" spans="1:21" x14ac:dyDescent="0.3">
      <c r="A142" s="213" t="s">
        <v>134</v>
      </c>
      <c r="B142" s="213" t="s">
        <v>390</v>
      </c>
      <c r="C142" s="213" t="s">
        <v>164</v>
      </c>
      <c r="D142" s="213" t="s">
        <v>1</v>
      </c>
      <c r="E142" s="213">
        <v>400</v>
      </c>
      <c r="F142" s="213">
        <v>580</v>
      </c>
      <c r="G142" s="214">
        <v>45267</v>
      </c>
      <c r="H142" s="71">
        <v>7</v>
      </c>
      <c r="I142" s="71" t="s">
        <v>982</v>
      </c>
      <c r="J142" s="62">
        <v>18</v>
      </c>
      <c r="K142" s="62">
        <v>7</v>
      </c>
      <c r="L142" s="62">
        <v>23</v>
      </c>
      <c r="M142" s="62">
        <v>13</v>
      </c>
      <c r="N142" s="220">
        <f>(J145+K145+L145)/3</f>
        <v>111.33333333333333</v>
      </c>
      <c r="O142" s="102"/>
      <c r="P142" s="102"/>
      <c r="Q142" s="102"/>
      <c r="R142" s="102"/>
      <c r="S142" s="102"/>
      <c r="T142" s="102"/>
      <c r="U142" s="220">
        <f>MAX(J145:L145)/F142*100</f>
        <v>22.241379310344829</v>
      </c>
    </row>
    <row r="143" spans="1:21" x14ac:dyDescent="0.3">
      <c r="A143" s="213"/>
      <c r="B143" s="213"/>
      <c r="C143" s="213"/>
      <c r="D143" s="213"/>
      <c r="E143" s="213"/>
      <c r="F143" s="213"/>
      <c r="G143" s="215"/>
      <c r="H143" s="71">
        <v>8</v>
      </c>
      <c r="I143" s="71" t="s">
        <v>983</v>
      </c>
      <c r="J143" s="62">
        <v>12</v>
      </c>
      <c r="K143" s="62">
        <v>13</v>
      </c>
      <c r="L143" s="62">
        <v>24</v>
      </c>
      <c r="M143" s="62">
        <v>9</v>
      </c>
      <c r="N143" s="221"/>
      <c r="O143" s="102"/>
      <c r="P143" s="102"/>
      <c r="Q143" s="102"/>
      <c r="R143" s="102"/>
      <c r="S143" s="102"/>
      <c r="T143" s="102"/>
      <c r="U143" s="221"/>
    </row>
    <row r="144" spans="1:21" ht="27.75" customHeight="1" x14ac:dyDescent="0.3">
      <c r="A144" s="213"/>
      <c r="B144" s="213"/>
      <c r="C144" s="213"/>
      <c r="D144" s="213"/>
      <c r="E144" s="213"/>
      <c r="F144" s="213"/>
      <c r="G144" s="215"/>
      <c r="H144" s="71">
        <v>9</v>
      </c>
      <c r="I144" s="71" t="s">
        <v>984</v>
      </c>
      <c r="J144" s="62">
        <v>70</v>
      </c>
      <c r="K144" s="62">
        <v>85</v>
      </c>
      <c r="L144" s="62">
        <v>82</v>
      </c>
      <c r="M144" s="62">
        <v>2</v>
      </c>
      <c r="N144" s="221"/>
      <c r="O144" s="102">
        <v>390</v>
      </c>
      <c r="P144" s="102">
        <v>395</v>
      </c>
      <c r="Q144" s="102">
        <v>390</v>
      </c>
      <c r="R144" s="102">
        <v>225</v>
      </c>
      <c r="S144" s="102">
        <v>228</v>
      </c>
      <c r="T144" s="102">
        <v>228</v>
      </c>
      <c r="U144" s="221"/>
    </row>
    <row r="145" spans="1:21" x14ac:dyDescent="0.3">
      <c r="A145" s="213"/>
      <c r="B145" s="213"/>
      <c r="C145" s="213"/>
      <c r="D145" s="213"/>
      <c r="E145" s="213"/>
      <c r="F145" s="213"/>
      <c r="G145" s="216"/>
      <c r="H145" s="91"/>
      <c r="I145" s="92" t="s">
        <v>28</v>
      </c>
      <c r="J145" s="93">
        <f>SUM(J142:J144)</f>
        <v>100</v>
      </c>
      <c r="K145" s="93">
        <f>SUM(K142:K144)</f>
        <v>105</v>
      </c>
      <c r="L145" s="93">
        <f>SUM(L142:L144)</f>
        <v>129</v>
      </c>
      <c r="M145" s="93">
        <f>SUM(M142:M144)</f>
        <v>24</v>
      </c>
      <c r="N145" s="222"/>
      <c r="O145" s="102"/>
      <c r="P145" s="102"/>
      <c r="Q145" s="102"/>
      <c r="R145" s="102"/>
      <c r="S145" s="102"/>
      <c r="T145" s="102"/>
      <c r="U145" s="222"/>
    </row>
    <row r="146" spans="1:21" x14ac:dyDescent="0.3">
      <c r="A146" s="213" t="s">
        <v>134</v>
      </c>
      <c r="B146" s="213" t="s">
        <v>390</v>
      </c>
      <c r="C146" s="213" t="s">
        <v>164</v>
      </c>
      <c r="D146" s="213" t="s">
        <v>6</v>
      </c>
      <c r="E146" s="213">
        <v>400</v>
      </c>
      <c r="F146" s="213">
        <v>580</v>
      </c>
      <c r="G146" s="214">
        <v>45267</v>
      </c>
      <c r="H146" s="71">
        <v>16</v>
      </c>
      <c r="I146" s="71" t="s">
        <v>985</v>
      </c>
      <c r="J146" s="62">
        <v>15</v>
      </c>
      <c r="K146" s="62">
        <v>14</v>
      </c>
      <c r="L146" s="62">
        <v>20</v>
      </c>
      <c r="M146" s="62">
        <v>5</v>
      </c>
      <c r="N146" s="217">
        <f>SUM(J150:L150)/3</f>
        <v>37.966666666666661</v>
      </c>
      <c r="O146" s="102"/>
      <c r="P146" s="102"/>
      <c r="Q146" s="102"/>
      <c r="R146" s="102"/>
      <c r="S146" s="102"/>
      <c r="T146" s="102"/>
      <c r="U146" s="217">
        <f>MAX(J150:L150)/F146*100</f>
        <v>6.8275862068965516</v>
      </c>
    </row>
    <row r="147" spans="1:21" x14ac:dyDescent="0.3">
      <c r="A147" s="213"/>
      <c r="B147" s="213"/>
      <c r="C147" s="213"/>
      <c r="D147" s="213"/>
      <c r="E147" s="213"/>
      <c r="F147" s="213"/>
      <c r="G147" s="215"/>
      <c r="H147" s="71">
        <v>11</v>
      </c>
      <c r="I147" s="71" t="s">
        <v>215</v>
      </c>
      <c r="J147" s="62">
        <v>0</v>
      </c>
      <c r="K147" s="62">
        <v>0.6</v>
      </c>
      <c r="L147" s="62">
        <v>0.3</v>
      </c>
      <c r="M147" s="62">
        <v>0</v>
      </c>
      <c r="N147" s="217"/>
      <c r="O147" s="102"/>
      <c r="P147" s="102"/>
      <c r="Q147" s="102"/>
      <c r="R147" s="102"/>
      <c r="S147" s="102"/>
      <c r="T147" s="102"/>
      <c r="U147" s="217"/>
    </row>
    <row r="148" spans="1:21" x14ac:dyDescent="0.3">
      <c r="A148" s="213"/>
      <c r="B148" s="213"/>
      <c r="C148" s="213"/>
      <c r="D148" s="213"/>
      <c r="E148" s="213"/>
      <c r="F148" s="213"/>
      <c r="G148" s="215"/>
      <c r="H148" s="71">
        <v>12</v>
      </c>
      <c r="I148" s="71" t="s">
        <v>986</v>
      </c>
      <c r="J148" s="62">
        <v>12</v>
      </c>
      <c r="K148" s="62">
        <v>16</v>
      </c>
      <c r="L148" s="62">
        <v>8</v>
      </c>
      <c r="M148" s="62">
        <v>1</v>
      </c>
      <c r="N148" s="217"/>
      <c r="O148" s="102">
        <v>402</v>
      </c>
      <c r="P148" s="102">
        <v>400</v>
      </c>
      <c r="Q148" s="102">
        <v>400</v>
      </c>
      <c r="R148" s="102">
        <v>231</v>
      </c>
      <c r="S148" s="102">
        <v>232</v>
      </c>
      <c r="T148" s="102">
        <v>232</v>
      </c>
      <c r="U148" s="217"/>
    </row>
    <row r="149" spans="1:21" x14ac:dyDescent="0.3">
      <c r="A149" s="213"/>
      <c r="B149" s="213"/>
      <c r="C149" s="213"/>
      <c r="D149" s="213"/>
      <c r="E149" s="213"/>
      <c r="F149" s="213"/>
      <c r="G149" s="215"/>
      <c r="H149" s="71">
        <v>18</v>
      </c>
      <c r="I149" s="71" t="s">
        <v>987</v>
      </c>
      <c r="J149" s="62">
        <v>10</v>
      </c>
      <c r="K149" s="62">
        <v>9</v>
      </c>
      <c r="L149" s="62">
        <v>9</v>
      </c>
      <c r="M149" s="62">
        <v>1.6</v>
      </c>
      <c r="N149" s="217"/>
      <c r="O149" s="102"/>
      <c r="P149" s="102"/>
      <c r="Q149" s="102"/>
      <c r="R149" s="102"/>
      <c r="S149" s="102"/>
      <c r="T149" s="102"/>
      <c r="U149" s="217"/>
    </row>
    <row r="150" spans="1:21" x14ac:dyDescent="0.3">
      <c r="A150" s="213"/>
      <c r="B150" s="213"/>
      <c r="C150" s="213"/>
      <c r="D150" s="213"/>
      <c r="E150" s="213"/>
      <c r="F150" s="213"/>
      <c r="G150" s="216"/>
      <c r="H150" s="91"/>
      <c r="I150" s="92" t="s">
        <v>28</v>
      </c>
      <c r="J150" s="93">
        <f>SUM(J146:J149)</f>
        <v>37</v>
      </c>
      <c r="K150" s="93">
        <f>SUM(K146:K149)</f>
        <v>39.6</v>
      </c>
      <c r="L150" s="93">
        <f>SUM(L146:L149)</f>
        <v>37.299999999999997</v>
      </c>
      <c r="M150" s="93">
        <f>SUM(M146:M149)</f>
        <v>7.6</v>
      </c>
      <c r="N150" s="217"/>
      <c r="O150" s="102"/>
      <c r="P150" s="102"/>
      <c r="Q150" s="102"/>
      <c r="R150" s="102"/>
      <c r="S150" s="102"/>
      <c r="T150" s="102"/>
      <c r="U150" s="217"/>
    </row>
    <row r="151" spans="1:21" ht="17.399999999999999" x14ac:dyDescent="0.3">
      <c r="A151" s="218" t="s">
        <v>988</v>
      </c>
      <c r="B151" s="219"/>
      <c r="C151" s="219"/>
      <c r="D151" s="219"/>
      <c r="E151" s="219"/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</row>
    <row r="152" spans="1:21" x14ac:dyDescent="0.3">
      <c r="A152" s="213" t="s">
        <v>134</v>
      </c>
      <c r="B152" s="213" t="s">
        <v>390</v>
      </c>
      <c r="C152" s="213" t="s">
        <v>2</v>
      </c>
      <c r="D152" s="213" t="s">
        <v>1</v>
      </c>
      <c r="E152" s="213">
        <v>400</v>
      </c>
      <c r="F152" s="213">
        <v>580</v>
      </c>
      <c r="G152" s="214">
        <v>45267</v>
      </c>
      <c r="H152" s="71">
        <v>2</v>
      </c>
      <c r="I152" s="71" t="s">
        <v>989</v>
      </c>
      <c r="J152" s="62">
        <v>5</v>
      </c>
      <c r="K152" s="62">
        <v>6</v>
      </c>
      <c r="L152" s="62">
        <v>1</v>
      </c>
      <c r="M152" s="62">
        <v>16</v>
      </c>
      <c r="N152" s="220">
        <f>(J156+K156+L156)/3</f>
        <v>15</v>
      </c>
      <c r="O152" s="102"/>
      <c r="P152" s="102"/>
      <c r="Q152" s="102"/>
      <c r="R152" s="102"/>
      <c r="S152" s="102"/>
      <c r="T152" s="102"/>
      <c r="U152" s="220">
        <f>MAX(J156:L156)/F152*100</f>
        <v>3.103448275862069</v>
      </c>
    </row>
    <row r="153" spans="1:21" x14ac:dyDescent="0.3">
      <c r="A153" s="213"/>
      <c r="B153" s="213"/>
      <c r="C153" s="213"/>
      <c r="D153" s="213"/>
      <c r="E153" s="213"/>
      <c r="F153" s="213"/>
      <c r="G153" s="215"/>
      <c r="H153" s="71">
        <v>3</v>
      </c>
      <c r="I153" s="71" t="s">
        <v>990</v>
      </c>
      <c r="J153" s="62">
        <v>1</v>
      </c>
      <c r="K153" s="62">
        <v>0</v>
      </c>
      <c r="L153" s="62">
        <v>0</v>
      </c>
      <c r="M153" s="62">
        <v>0</v>
      </c>
      <c r="N153" s="221"/>
      <c r="O153" s="102"/>
      <c r="P153" s="102"/>
      <c r="Q153" s="102"/>
      <c r="R153" s="102"/>
      <c r="S153" s="102"/>
      <c r="T153" s="102"/>
      <c r="U153" s="221"/>
    </row>
    <row r="154" spans="1:21" ht="27.75" customHeight="1" x14ac:dyDescent="0.3">
      <c r="A154" s="213"/>
      <c r="B154" s="213"/>
      <c r="C154" s="213"/>
      <c r="D154" s="213"/>
      <c r="E154" s="213"/>
      <c r="F154" s="213"/>
      <c r="G154" s="215"/>
      <c r="H154" s="71">
        <v>4</v>
      </c>
      <c r="I154" s="71" t="s">
        <v>991</v>
      </c>
      <c r="J154" s="62">
        <v>4</v>
      </c>
      <c r="K154" s="62">
        <v>6</v>
      </c>
      <c r="L154" s="62">
        <v>2</v>
      </c>
      <c r="M154" s="62">
        <v>2</v>
      </c>
      <c r="N154" s="221"/>
      <c r="O154" s="102">
        <v>391</v>
      </c>
      <c r="P154" s="102">
        <v>389</v>
      </c>
      <c r="Q154" s="102">
        <v>390</v>
      </c>
      <c r="R154" s="102">
        <v>224</v>
      </c>
      <c r="S154" s="102">
        <v>221</v>
      </c>
      <c r="T154" s="102">
        <v>222</v>
      </c>
      <c r="U154" s="221"/>
    </row>
    <row r="155" spans="1:21" ht="27.75" customHeight="1" x14ac:dyDescent="0.3">
      <c r="A155" s="213"/>
      <c r="B155" s="213"/>
      <c r="C155" s="213"/>
      <c r="D155" s="213"/>
      <c r="E155" s="213"/>
      <c r="F155" s="213"/>
      <c r="G155" s="215"/>
      <c r="H155" s="71">
        <v>5</v>
      </c>
      <c r="I155" s="71" t="s">
        <v>992</v>
      </c>
      <c r="J155" s="62">
        <v>3</v>
      </c>
      <c r="K155" s="62">
        <v>2</v>
      </c>
      <c r="L155" s="62">
        <v>15</v>
      </c>
      <c r="M155" s="62">
        <v>4</v>
      </c>
      <c r="N155" s="221"/>
      <c r="O155" s="102"/>
      <c r="P155" s="102"/>
      <c r="Q155" s="102"/>
      <c r="R155" s="102"/>
      <c r="S155" s="102"/>
      <c r="T155" s="102"/>
      <c r="U155" s="221"/>
    </row>
    <row r="156" spans="1:21" x14ac:dyDescent="0.3">
      <c r="A156" s="213"/>
      <c r="B156" s="213"/>
      <c r="C156" s="213"/>
      <c r="D156" s="213"/>
      <c r="E156" s="213"/>
      <c r="F156" s="213"/>
      <c r="G156" s="216"/>
      <c r="H156" s="91"/>
      <c r="I156" s="92" t="s">
        <v>28</v>
      </c>
      <c r="J156" s="93">
        <f>SUM(J152:J155)</f>
        <v>13</v>
      </c>
      <c r="K156" s="93">
        <f>SUM(K152:K155)</f>
        <v>14</v>
      </c>
      <c r="L156" s="93">
        <f>SUM(L152:L155)</f>
        <v>18</v>
      </c>
      <c r="M156" s="93">
        <f>SUM(M152:M155)</f>
        <v>22</v>
      </c>
      <c r="N156" s="222"/>
      <c r="O156" s="102"/>
      <c r="P156" s="102"/>
      <c r="Q156" s="102"/>
      <c r="R156" s="102"/>
      <c r="S156" s="102"/>
      <c r="T156" s="102"/>
      <c r="U156" s="222"/>
    </row>
    <row r="157" spans="1:21" x14ac:dyDescent="0.3">
      <c r="A157" s="213" t="s">
        <v>134</v>
      </c>
      <c r="B157" s="213" t="s">
        <v>390</v>
      </c>
      <c r="C157" s="213" t="s">
        <v>2</v>
      </c>
      <c r="D157" s="213" t="s">
        <v>6</v>
      </c>
      <c r="E157" s="213">
        <v>400</v>
      </c>
      <c r="F157" s="213">
        <v>580</v>
      </c>
      <c r="G157" s="214">
        <v>45267</v>
      </c>
      <c r="H157" s="71">
        <v>6</v>
      </c>
      <c r="I157" s="71" t="s">
        <v>993</v>
      </c>
      <c r="J157" s="62">
        <v>0</v>
      </c>
      <c r="K157" s="62">
        <v>0</v>
      </c>
      <c r="L157" s="62">
        <v>1</v>
      </c>
      <c r="M157" s="62">
        <v>0</v>
      </c>
      <c r="N157" s="217">
        <f>SUM(J162:L162)/3</f>
        <v>45.333333333333336</v>
      </c>
      <c r="O157" s="102">
        <v>392</v>
      </c>
      <c r="P157" s="102">
        <v>389</v>
      </c>
      <c r="Q157" s="102">
        <v>391</v>
      </c>
      <c r="R157" s="102">
        <v>220</v>
      </c>
      <c r="S157" s="102">
        <v>224</v>
      </c>
      <c r="T157" s="102">
        <v>221</v>
      </c>
      <c r="U157" s="217">
        <f>MAX(J162:L162)/F157*100</f>
        <v>9.8275862068965516</v>
      </c>
    </row>
    <row r="158" spans="1:21" x14ac:dyDescent="0.3">
      <c r="A158" s="213"/>
      <c r="B158" s="213"/>
      <c r="C158" s="213"/>
      <c r="D158" s="213"/>
      <c r="E158" s="213"/>
      <c r="F158" s="213"/>
      <c r="G158" s="215"/>
      <c r="H158" s="71">
        <v>7</v>
      </c>
      <c r="I158" s="71" t="s">
        <v>994</v>
      </c>
      <c r="J158" s="62">
        <v>11</v>
      </c>
      <c r="K158" s="62">
        <v>22</v>
      </c>
      <c r="L158" s="62">
        <v>17</v>
      </c>
      <c r="M158" s="62">
        <v>3</v>
      </c>
      <c r="N158" s="217"/>
      <c r="O158" s="102"/>
      <c r="P158" s="102"/>
      <c r="Q158" s="102"/>
      <c r="R158" s="102"/>
      <c r="S158" s="102"/>
      <c r="T158" s="102"/>
      <c r="U158" s="217"/>
    </row>
    <row r="159" spans="1:21" x14ac:dyDescent="0.3">
      <c r="A159" s="213"/>
      <c r="B159" s="213"/>
      <c r="C159" s="213"/>
      <c r="D159" s="213"/>
      <c r="E159" s="213"/>
      <c r="F159" s="213"/>
      <c r="G159" s="215"/>
      <c r="H159" s="76">
        <v>8</v>
      </c>
      <c r="I159" s="97" t="s">
        <v>995</v>
      </c>
      <c r="J159" s="63">
        <v>21</v>
      </c>
      <c r="K159" s="63">
        <v>10</v>
      </c>
      <c r="L159" s="63">
        <v>37</v>
      </c>
      <c r="M159" s="63">
        <v>17</v>
      </c>
      <c r="N159" s="217"/>
      <c r="O159" s="102"/>
      <c r="P159" s="102"/>
      <c r="Q159" s="102"/>
      <c r="R159" s="102"/>
      <c r="S159" s="102"/>
      <c r="T159" s="102"/>
      <c r="U159" s="217"/>
    </row>
    <row r="160" spans="1:21" x14ac:dyDescent="0.3">
      <c r="A160" s="213"/>
      <c r="B160" s="213"/>
      <c r="C160" s="213"/>
      <c r="D160" s="213"/>
      <c r="E160" s="213"/>
      <c r="F160" s="213"/>
      <c r="G160" s="215"/>
      <c r="H160" s="76">
        <v>10</v>
      </c>
      <c r="I160" s="97" t="s">
        <v>888</v>
      </c>
      <c r="J160" s="63">
        <v>0</v>
      </c>
      <c r="K160" s="63">
        <v>0</v>
      </c>
      <c r="L160" s="63">
        <v>0</v>
      </c>
      <c r="M160" s="63">
        <v>0</v>
      </c>
      <c r="N160" s="217"/>
      <c r="O160" s="102"/>
      <c r="P160" s="102"/>
      <c r="Q160" s="102"/>
      <c r="R160" s="102"/>
      <c r="S160" s="102"/>
      <c r="T160" s="102"/>
      <c r="U160" s="217"/>
    </row>
    <row r="161" spans="1:21" ht="15" customHeight="1" x14ac:dyDescent="0.3">
      <c r="A161" s="213"/>
      <c r="B161" s="213"/>
      <c r="C161" s="213"/>
      <c r="D161" s="213"/>
      <c r="E161" s="213"/>
      <c r="F161" s="213"/>
      <c r="G161" s="215"/>
      <c r="H161" s="76">
        <v>12</v>
      </c>
      <c r="I161" s="97" t="s">
        <v>996</v>
      </c>
      <c r="J161" s="63">
        <v>12</v>
      </c>
      <c r="K161" s="63">
        <v>3</v>
      </c>
      <c r="L161" s="63">
        <v>2</v>
      </c>
      <c r="M161" s="63">
        <v>0.15</v>
      </c>
      <c r="N161" s="217"/>
      <c r="O161" s="102"/>
      <c r="P161" s="102"/>
      <c r="Q161" s="102"/>
      <c r="R161" s="102"/>
      <c r="S161" s="102"/>
      <c r="T161" s="102"/>
      <c r="U161" s="217"/>
    </row>
    <row r="162" spans="1:21" x14ac:dyDescent="0.3">
      <c r="A162" s="213"/>
      <c r="B162" s="213"/>
      <c r="C162" s="213"/>
      <c r="D162" s="213"/>
      <c r="E162" s="213"/>
      <c r="F162" s="213"/>
      <c r="G162" s="216"/>
      <c r="H162" s="91"/>
      <c r="I162" s="92" t="s">
        <v>28</v>
      </c>
      <c r="J162" s="93">
        <f>SUM(J157:J161)</f>
        <v>44</v>
      </c>
      <c r="K162" s="93">
        <f t="shared" ref="K162:M162" si="7">SUM(K157:K161)</f>
        <v>35</v>
      </c>
      <c r="L162" s="93">
        <f t="shared" si="7"/>
        <v>57</v>
      </c>
      <c r="M162" s="93">
        <f t="shared" si="7"/>
        <v>20.149999999999999</v>
      </c>
      <c r="N162" s="217"/>
      <c r="O162" s="102"/>
      <c r="P162" s="102"/>
      <c r="Q162" s="102"/>
      <c r="R162" s="102"/>
      <c r="S162" s="102"/>
      <c r="T162" s="102"/>
      <c r="U162" s="217"/>
    </row>
    <row r="163" spans="1:21" ht="17.399999999999999" x14ac:dyDescent="0.3">
      <c r="A163" s="251" t="s">
        <v>956</v>
      </c>
      <c r="B163" s="251"/>
      <c r="C163" s="251"/>
      <c r="D163" s="251"/>
      <c r="E163" s="251"/>
      <c r="F163" s="251"/>
      <c r="G163" s="251"/>
      <c r="H163" s="251"/>
      <c r="I163" s="251"/>
      <c r="J163" s="251"/>
      <c r="K163" s="251"/>
      <c r="L163" s="251"/>
      <c r="M163" s="251"/>
      <c r="N163" s="251"/>
      <c r="O163" s="251"/>
      <c r="P163" s="251"/>
      <c r="Q163" s="251"/>
      <c r="R163" s="251"/>
      <c r="S163" s="251"/>
      <c r="T163" s="251"/>
      <c r="U163" s="251"/>
    </row>
    <row r="164" spans="1:21" x14ac:dyDescent="0.3">
      <c r="A164" s="227" t="s">
        <v>134</v>
      </c>
      <c r="B164" s="229" t="s">
        <v>390</v>
      </c>
      <c r="C164" s="228" t="s">
        <v>287</v>
      </c>
      <c r="D164" s="228" t="s">
        <v>1</v>
      </c>
      <c r="E164" s="228">
        <v>100</v>
      </c>
      <c r="F164" s="228">
        <v>144</v>
      </c>
      <c r="G164" s="247">
        <v>45271</v>
      </c>
      <c r="H164" s="76">
        <v>1</v>
      </c>
      <c r="I164" s="96" t="s">
        <v>957</v>
      </c>
      <c r="J164" s="63">
        <v>25</v>
      </c>
      <c r="K164" s="63">
        <v>19</v>
      </c>
      <c r="L164" s="63">
        <v>35</v>
      </c>
      <c r="M164" s="63">
        <v>14</v>
      </c>
      <c r="N164" s="249">
        <f>(J165+K165+L165)/3</f>
        <v>26.333333333333332</v>
      </c>
      <c r="O164" s="102">
        <v>375</v>
      </c>
      <c r="P164" s="102">
        <v>374</v>
      </c>
      <c r="Q164" s="102">
        <v>376</v>
      </c>
      <c r="R164" s="102">
        <v>210</v>
      </c>
      <c r="S164" s="102">
        <v>219</v>
      </c>
      <c r="T164" s="102">
        <v>211</v>
      </c>
      <c r="U164" s="217">
        <f>MAX(J165:L165)/F164*100</f>
        <v>24.305555555555554</v>
      </c>
    </row>
    <row r="165" spans="1:21" x14ac:dyDescent="0.3">
      <c r="A165" s="238"/>
      <c r="B165" s="240"/>
      <c r="C165" s="213"/>
      <c r="D165" s="213"/>
      <c r="E165" s="213"/>
      <c r="F165" s="213"/>
      <c r="G165" s="238"/>
      <c r="H165" s="91"/>
      <c r="I165" s="92" t="s">
        <v>28</v>
      </c>
      <c r="J165" s="93">
        <f>SUM(J164:J164)</f>
        <v>25</v>
      </c>
      <c r="K165" s="93">
        <f>SUM(K164:K164)</f>
        <v>19</v>
      </c>
      <c r="L165" s="93">
        <f>SUM(L164:L164)</f>
        <v>35</v>
      </c>
      <c r="M165" s="93">
        <f>SUM(M164:M164)</f>
        <v>14</v>
      </c>
      <c r="N165" s="249"/>
      <c r="O165" s="102"/>
      <c r="P165" s="102"/>
      <c r="Q165" s="102"/>
      <c r="R165" s="102"/>
      <c r="S165" s="102"/>
      <c r="T165" s="102"/>
      <c r="U165" s="217"/>
    </row>
    <row r="166" spans="1:21" x14ac:dyDescent="0.3">
      <c r="A166" s="237" t="s">
        <v>134</v>
      </c>
      <c r="B166" s="239" t="s">
        <v>390</v>
      </c>
      <c r="C166" s="227" t="s">
        <v>958</v>
      </c>
      <c r="D166" s="227" t="s">
        <v>1</v>
      </c>
      <c r="E166" s="227">
        <v>100</v>
      </c>
      <c r="F166" s="227">
        <v>144</v>
      </c>
      <c r="G166" s="247">
        <v>45271</v>
      </c>
      <c r="H166" s="76">
        <v>1</v>
      </c>
      <c r="I166" s="96"/>
      <c r="J166" s="63">
        <v>15</v>
      </c>
      <c r="K166" s="63">
        <v>40</v>
      </c>
      <c r="L166" s="63">
        <v>28</v>
      </c>
      <c r="M166" s="63">
        <v>18</v>
      </c>
      <c r="N166" s="232">
        <f>(J168+K168+L168)/3</f>
        <v>2.3333333333333335</v>
      </c>
      <c r="O166" s="102"/>
      <c r="P166" s="102"/>
      <c r="Q166" s="102"/>
      <c r="R166" s="102"/>
      <c r="S166" s="102"/>
      <c r="T166" s="102"/>
      <c r="U166" s="220">
        <f>MAX(J168:L168)/F166*100</f>
        <v>3.4722222222222223</v>
      </c>
    </row>
    <row r="167" spans="1:21" ht="15" customHeight="1" x14ac:dyDescent="0.3">
      <c r="A167" s="243"/>
      <c r="B167" s="245"/>
      <c r="C167" s="243"/>
      <c r="D167" s="243"/>
      <c r="E167" s="243"/>
      <c r="F167" s="243"/>
      <c r="G167" s="248"/>
      <c r="H167" s="76">
        <v>2</v>
      </c>
      <c r="I167" s="96"/>
      <c r="J167" s="63">
        <v>1</v>
      </c>
      <c r="K167" s="63">
        <v>5</v>
      </c>
      <c r="L167" s="63">
        <v>1</v>
      </c>
      <c r="M167" s="63">
        <v>3</v>
      </c>
      <c r="N167" s="242"/>
      <c r="O167" s="102">
        <v>412</v>
      </c>
      <c r="P167" s="102">
        <v>410</v>
      </c>
      <c r="Q167" s="102">
        <v>407</v>
      </c>
      <c r="R167" s="102">
        <v>235</v>
      </c>
      <c r="S167" s="102">
        <v>233</v>
      </c>
      <c r="T167" s="102">
        <v>231</v>
      </c>
      <c r="U167" s="242"/>
    </row>
    <row r="168" spans="1:21" x14ac:dyDescent="0.3">
      <c r="A168" s="244"/>
      <c r="B168" s="246"/>
      <c r="C168" s="244"/>
      <c r="D168" s="244"/>
      <c r="E168" s="244"/>
      <c r="F168" s="244"/>
      <c r="G168" s="238"/>
      <c r="H168" s="91"/>
      <c r="I168" s="92" t="s">
        <v>28</v>
      </c>
      <c r="J168" s="93">
        <f>SUM(J167:J167)</f>
        <v>1</v>
      </c>
      <c r="K168" s="93">
        <f>SUM(K167:K167)</f>
        <v>5</v>
      </c>
      <c r="L168" s="93">
        <f>SUM(L167:L167)</f>
        <v>1</v>
      </c>
      <c r="M168" s="93">
        <f>SUM(M167:M167)</f>
        <v>3</v>
      </c>
      <c r="N168" s="241"/>
      <c r="O168" s="102"/>
      <c r="P168" s="102"/>
      <c r="Q168" s="102"/>
      <c r="R168" s="102"/>
      <c r="S168" s="102"/>
      <c r="T168" s="102"/>
      <c r="U168" s="241"/>
    </row>
    <row r="169" spans="1:21" ht="17.399999999999999" x14ac:dyDescent="0.3">
      <c r="A169" s="224" t="s">
        <v>415</v>
      </c>
      <c r="B169" s="225"/>
      <c r="C169" s="225"/>
      <c r="D169" s="225"/>
      <c r="E169" s="225"/>
      <c r="F169" s="225"/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6"/>
    </row>
    <row r="170" spans="1:21" ht="15" customHeight="1" x14ac:dyDescent="0.3">
      <c r="A170" s="213" t="s">
        <v>134</v>
      </c>
      <c r="B170" s="213" t="s">
        <v>390</v>
      </c>
      <c r="C170" s="213" t="s">
        <v>416</v>
      </c>
      <c r="D170" s="213" t="s">
        <v>1</v>
      </c>
      <c r="E170" s="213">
        <v>25</v>
      </c>
      <c r="F170" s="213">
        <v>36.1</v>
      </c>
      <c r="G170" s="214">
        <v>45275</v>
      </c>
      <c r="H170" s="71">
        <v>1</v>
      </c>
      <c r="I170" s="74" t="s">
        <v>417</v>
      </c>
      <c r="J170" s="62">
        <v>0</v>
      </c>
      <c r="K170" s="62">
        <v>0</v>
      </c>
      <c r="L170" s="62">
        <v>0</v>
      </c>
      <c r="M170" s="62">
        <v>0</v>
      </c>
      <c r="N170" s="217">
        <f>(J171+K171+L171)/3</f>
        <v>0</v>
      </c>
      <c r="O170" s="102">
        <v>406</v>
      </c>
      <c r="P170" s="102">
        <v>405</v>
      </c>
      <c r="Q170" s="102">
        <v>406</v>
      </c>
      <c r="R170" s="102">
        <v>233</v>
      </c>
      <c r="S170" s="102">
        <v>232</v>
      </c>
      <c r="T170" s="102">
        <v>232</v>
      </c>
      <c r="U170" s="217">
        <f>MAX(J171:L171)/F170*100</f>
        <v>0</v>
      </c>
    </row>
    <row r="171" spans="1:21" x14ac:dyDescent="0.3">
      <c r="A171" s="213"/>
      <c r="B171" s="213"/>
      <c r="C171" s="213"/>
      <c r="D171" s="213"/>
      <c r="E171" s="213"/>
      <c r="F171" s="213"/>
      <c r="G171" s="228"/>
      <c r="H171" s="91"/>
      <c r="I171" s="92" t="s">
        <v>28</v>
      </c>
      <c r="J171" s="93">
        <f>SUM(J170:J170)</f>
        <v>0</v>
      </c>
      <c r="K171" s="93">
        <f>SUM(K170:K170)</f>
        <v>0</v>
      </c>
      <c r="L171" s="93">
        <f>SUM(L170:L170)</f>
        <v>0</v>
      </c>
      <c r="M171" s="93">
        <f>SUM(M170:M170)</f>
        <v>0</v>
      </c>
      <c r="N171" s="217"/>
      <c r="O171" s="102"/>
      <c r="P171" s="102"/>
      <c r="Q171" s="102"/>
      <c r="R171" s="102"/>
      <c r="S171" s="102"/>
      <c r="T171" s="102"/>
      <c r="U171" s="217"/>
    </row>
    <row r="172" spans="1:21" ht="15" customHeight="1" x14ac:dyDescent="0.3">
      <c r="A172" s="227" t="s">
        <v>134</v>
      </c>
      <c r="B172" s="227" t="s">
        <v>390</v>
      </c>
      <c r="C172" s="227" t="s">
        <v>905</v>
      </c>
      <c r="D172" s="227" t="s">
        <v>1</v>
      </c>
      <c r="E172" s="227">
        <v>400</v>
      </c>
      <c r="F172" s="227">
        <v>580</v>
      </c>
      <c r="G172" s="214">
        <v>45273</v>
      </c>
      <c r="H172" s="71">
        <v>1</v>
      </c>
      <c r="I172" s="74" t="s">
        <v>906</v>
      </c>
      <c r="J172" s="62">
        <v>73</v>
      </c>
      <c r="K172" s="62">
        <v>93</v>
      </c>
      <c r="L172" s="62">
        <v>85</v>
      </c>
      <c r="M172" s="62">
        <v>0</v>
      </c>
      <c r="N172" s="220">
        <f>(J176+K176+L176)/3</f>
        <v>121.66666666666667</v>
      </c>
      <c r="O172" s="102">
        <v>432</v>
      </c>
      <c r="P172" s="102">
        <v>434</v>
      </c>
      <c r="Q172" s="102">
        <v>432</v>
      </c>
      <c r="R172" s="102">
        <v>248</v>
      </c>
      <c r="S172" s="102">
        <v>249</v>
      </c>
      <c r="T172" s="102">
        <v>246</v>
      </c>
      <c r="U172" s="157"/>
    </row>
    <row r="173" spans="1:21" ht="15" customHeight="1" x14ac:dyDescent="0.3">
      <c r="A173" s="243"/>
      <c r="B173" s="243"/>
      <c r="C173" s="243"/>
      <c r="D173" s="243"/>
      <c r="E173" s="243"/>
      <c r="F173" s="243"/>
      <c r="G173" s="243"/>
      <c r="H173" s="71">
        <v>2</v>
      </c>
      <c r="I173" s="74" t="s">
        <v>908</v>
      </c>
      <c r="J173" s="62">
        <v>42</v>
      </c>
      <c r="K173" s="62">
        <v>39</v>
      </c>
      <c r="L173" s="62">
        <v>29</v>
      </c>
      <c r="M173" s="62">
        <v>6</v>
      </c>
      <c r="N173" s="242"/>
      <c r="O173" s="102"/>
      <c r="P173" s="102"/>
      <c r="Q173" s="102"/>
      <c r="R173" s="102"/>
      <c r="S173" s="102"/>
      <c r="T173" s="102"/>
      <c r="U173" s="157"/>
    </row>
    <row r="174" spans="1:21" ht="15" customHeight="1" x14ac:dyDescent="0.3">
      <c r="A174" s="243"/>
      <c r="B174" s="243"/>
      <c r="C174" s="243"/>
      <c r="D174" s="243"/>
      <c r="E174" s="243"/>
      <c r="F174" s="243"/>
      <c r="G174" s="243"/>
      <c r="H174" s="71">
        <v>3</v>
      </c>
      <c r="I174" s="74" t="s">
        <v>909</v>
      </c>
      <c r="J174" s="62">
        <v>0</v>
      </c>
      <c r="K174" s="62">
        <v>3</v>
      </c>
      <c r="L174" s="62">
        <v>1</v>
      </c>
      <c r="M174" s="62">
        <v>2</v>
      </c>
      <c r="N174" s="242"/>
      <c r="O174" s="102"/>
      <c r="P174" s="102"/>
      <c r="Q174" s="102"/>
      <c r="R174" s="102"/>
      <c r="S174" s="102"/>
      <c r="T174" s="102"/>
      <c r="U174" s="157"/>
    </row>
    <row r="175" spans="1:21" ht="15" customHeight="1" x14ac:dyDescent="0.3">
      <c r="A175" s="243"/>
      <c r="B175" s="243"/>
      <c r="C175" s="243"/>
      <c r="D175" s="243"/>
      <c r="E175" s="243"/>
      <c r="F175" s="243"/>
      <c r="G175" s="243"/>
      <c r="H175" s="71">
        <v>4</v>
      </c>
      <c r="I175" s="74"/>
      <c r="J175" s="62">
        <v>0</v>
      </c>
      <c r="K175" s="62">
        <v>0</v>
      </c>
      <c r="L175" s="62">
        <v>0</v>
      </c>
      <c r="M175" s="62">
        <v>0</v>
      </c>
      <c r="N175" s="242"/>
      <c r="O175" s="102"/>
      <c r="P175" s="102"/>
      <c r="Q175" s="102"/>
      <c r="R175" s="102"/>
      <c r="S175" s="102"/>
      <c r="T175" s="102"/>
      <c r="U175" s="217">
        <f>MAX(J176:L176)/F172*100</f>
        <v>23.275862068965516</v>
      </c>
    </row>
    <row r="176" spans="1:21" x14ac:dyDescent="0.3">
      <c r="A176" s="244"/>
      <c r="B176" s="244"/>
      <c r="C176" s="244"/>
      <c r="D176" s="244"/>
      <c r="E176" s="244"/>
      <c r="F176" s="244"/>
      <c r="G176" s="244"/>
      <c r="H176" s="91"/>
      <c r="I176" s="92" t="s">
        <v>28</v>
      </c>
      <c r="J176" s="93">
        <f>SUM(J172:J175)</f>
        <v>115</v>
      </c>
      <c r="K176" s="93">
        <f t="shared" ref="K176:M176" si="8">SUM(K172:K175)</f>
        <v>135</v>
      </c>
      <c r="L176" s="93">
        <f t="shared" si="8"/>
        <v>115</v>
      </c>
      <c r="M176" s="93">
        <f t="shared" si="8"/>
        <v>8</v>
      </c>
      <c r="N176" s="241"/>
      <c r="O176" s="102"/>
      <c r="P176" s="102"/>
      <c r="Q176" s="102"/>
      <c r="R176" s="102"/>
      <c r="S176" s="102"/>
      <c r="T176" s="102"/>
      <c r="U176" s="217"/>
    </row>
    <row r="177" spans="1:21" ht="17.399999999999999" x14ac:dyDescent="0.3">
      <c r="A177" s="218" t="s">
        <v>418</v>
      </c>
      <c r="B177" s="219"/>
      <c r="C177" s="219"/>
      <c r="D177" s="219"/>
      <c r="E177" s="219"/>
      <c r="F177" s="219"/>
      <c r="G177" s="219"/>
      <c r="H177" s="219"/>
      <c r="I177" s="219"/>
      <c r="J177" s="219"/>
      <c r="K177" s="219"/>
      <c r="L177" s="219"/>
      <c r="M177" s="219"/>
      <c r="N177" s="219"/>
      <c r="O177" s="219"/>
      <c r="P177" s="219"/>
      <c r="Q177" s="219"/>
      <c r="R177" s="219"/>
      <c r="S177" s="219"/>
      <c r="T177" s="219"/>
      <c r="U177" s="219"/>
    </row>
    <row r="178" spans="1:21" ht="15" customHeight="1" x14ac:dyDescent="0.3">
      <c r="A178" s="213" t="s">
        <v>134</v>
      </c>
      <c r="B178" s="213" t="s">
        <v>390</v>
      </c>
      <c r="C178" s="213" t="s">
        <v>419</v>
      </c>
      <c r="D178" s="213" t="s">
        <v>1</v>
      </c>
      <c r="E178" s="213">
        <v>400</v>
      </c>
      <c r="F178" s="213">
        <v>580</v>
      </c>
      <c r="G178" s="214">
        <v>45267</v>
      </c>
      <c r="H178" s="71">
        <v>1</v>
      </c>
      <c r="I178" s="74" t="s">
        <v>420</v>
      </c>
      <c r="J178" s="62">
        <v>98</v>
      </c>
      <c r="K178" s="62">
        <v>65</v>
      </c>
      <c r="L178" s="62">
        <v>69</v>
      </c>
      <c r="M178" s="62">
        <v>20</v>
      </c>
      <c r="N178" s="217">
        <f>(J183+K183+L183)/3</f>
        <v>234.83333333333334</v>
      </c>
      <c r="O178" s="102">
        <v>380</v>
      </c>
      <c r="P178" s="102">
        <v>377</v>
      </c>
      <c r="Q178" s="102">
        <v>380</v>
      </c>
      <c r="R178" s="102">
        <v>215</v>
      </c>
      <c r="S178" s="102">
        <v>217</v>
      </c>
      <c r="T178" s="102">
        <v>215</v>
      </c>
      <c r="U178" s="217">
        <f>MAX(J183:L183)/F178*100</f>
        <v>44.396551724137936</v>
      </c>
    </row>
    <row r="179" spans="1:21" ht="15" customHeight="1" x14ac:dyDescent="0.3">
      <c r="A179" s="213"/>
      <c r="B179" s="213"/>
      <c r="C179" s="213"/>
      <c r="D179" s="213"/>
      <c r="E179" s="213"/>
      <c r="F179" s="213"/>
      <c r="G179" s="231"/>
      <c r="H179" s="71">
        <v>2</v>
      </c>
      <c r="I179" s="74" t="s">
        <v>421</v>
      </c>
      <c r="J179" s="62">
        <v>1.5</v>
      </c>
      <c r="K179" s="62">
        <v>1.5</v>
      </c>
      <c r="L179" s="62">
        <v>0</v>
      </c>
      <c r="M179" s="62">
        <v>0</v>
      </c>
      <c r="N179" s="217"/>
      <c r="O179" s="102"/>
      <c r="P179" s="102"/>
      <c r="Q179" s="102"/>
      <c r="R179" s="102"/>
      <c r="S179" s="102"/>
      <c r="T179" s="102"/>
      <c r="U179" s="217"/>
    </row>
    <row r="180" spans="1:21" ht="15" customHeight="1" x14ac:dyDescent="0.3">
      <c r="A180" s="213"/>
      <c r="B180" s="213"/>
      <c r="C180" s="213"/>
      <c r="D180" s="213"/>
      <c r="E180" s="213"/>
      <c r="F180" s="213"/>
      <c r="G180" s="231"/>
      <c r="H180" s="71">
        <v>4</v>
      </c>
      <c r="I180" s="74" t="s">
        <v>422</v>
      </c>
      <c r="J180" s="62">
        <v>153</v>
      </c>
      <c r="K180" s="62">
        <v>160</v>
      </c>
      <c r="L180" s="62">
        <v>150</v>
      </c>
      <c r="M180" s="62">
        <v>17</v>
      </c>
      <c r="N180" s="217"/>
      <c r="O180" s="102"/>
      <c r="P180" s="102"/>
      <c r="Q180" s="102"/>
      <c r="R180" s="102"/>
      <c r="S180" s="102"/>
      <c r="T180" s="102"/>
      <c r="U180" s="217"/>
    </row>
    <row r="181" spans="1:21" ht="15" customHeight="1" x14ac:dyDescent="0.3">
      <c r="A181" s="213"/>
      <c r="B181" s="213"/>
      <c r="C181" s="213"/>
      <c r="D181" s="213"/>
      <c r="E181" s="213"/>
      <c r="F181" s="213"/>
      <c r="G181" s="231"/>
      <c r="H181" s="71">
        <v>5</v>
      </c>
      <c r="I181" s="74"/>
      <c r="J181" s="62">
        <v>2.5</v>
      </c>
      <c r="K181" s="62">
        <v>0.5</v>
      </c>
      <c r="L181" s="62">
        <v>0</v>
      </c>
      <c r="M181" s="62">
        <v>0.2</v>
      </c>
      <c r="N181" s="217"/>
      <c r="O181" s="102"/>
      <c r="P181" s="102"/>
      <c r="Q181" s="102"/>
      <c r="R181" s="102"/>
      <c r="S181" s="102"/>
      <c r="T181" s="102"/>
      <c r="U181" s="217"/>
    </row>
    <row r="182" spans="1:21" ht="15" customHeight="1" x14ac:dyDescent="0.3">
      <c r="A182" s="213"/>
      <c r="B182" s="213"/>
      <c r="C182" s="213"/>
      <c r="D182" s="213"/>
      <c r="E182" s="213"/>
      <c r="F182" s="213"/>
      <c r="G182" s="231"/>
      <c r="H182" s="71">
        <v>6</v>
      </c>
      <c r="I182" s="74"/>
      <c r="J182" s="62">
        <v>2.5</v>
      </c>
      <c r="K182" s="62">
        <v>0</v>
      </c>
      <c r="L182" s="62">
        <v>1</v>
      </c>
      <c r="M182" s="62">
        <v>0.5</v>
      </c>
      <c r="N182" s="217"/>
      <c r="O182" s="102"/>
      <c r="P182" s="102"/>
      <c r="Q182" s="102"/>
      <c r="R182" s="102"/>
      <c r="S182" s="102"/>
      <c r="T182" s="102"/>
      <c r="U182" s="217"/>
    </row>
    <row r="183" spans="1:21" x14ac:dyDescent="0.3">
      <c r="A183" s="213"/>
      <c r="B183" s="213"/>
      <c r="C183" s="213"/>
      <c r="D183" s="213"/>
      <c r="E183" s="213"/>
      <c r="F183" s="213"/>
      <c r="G183" s="228"/>
      <c r="H183" s="91"/>
      <c r="I183" s="92" t="s">
        <v>28</v>
      </c>
      <c r="J183" s="93">
        <f>SUM(J178:J182)</f>
        <v>257.5</v>
      </c>
      <c r="K183" s="93">
        <f>SUM(K178:K182)</f>
        <v>227</v>
      </c>
      <c r="L183" s="93">
        <f>SUM(L178:L182)</f>
        <v>220</v>
      </c>
      <c r="M183" s="93">
        <f>SUM(M178:M182)</f>
        <v>37.700000000000003</v>
      </c>
      <c r="N183" s="217"/>
      <c r="O183" s="102"/>
      <c r="P183" s="102"/>
      <c r="Q183" s="102"/>
      <c r="R183" s="102"/>
      <c r="S183" s="102"/>
      <c r="T183" s="102"/>
      <c r="U183" s="217"/>
    </row>
    <row r="184" spans="1:21" ht="17.399999999999999" x14ac:dyDescent="0.3">
      <c r="A184" s="251" t="s">
        <v>423</v>
      </c>
      <c r="B184" s="251"/>
      <c r="C184" s="251"/>
      <c r="D184" s="251"/>
      <c r="E184" s="251"/>
      <c r="F184" s="251"/>
      <c r="G184" s="251"/>
      <c r="H184" s="251"/>
      <c r="I184" s="251"/>
      <c r="J184" s="251"/>
      <c r="K184" s="251"/>
      <c r="L184" s="251"/>
      <c r="M184" s="251"/>
      <c r="N184" s="251"/>
      <c r="O184" s="251"/>
      <c r="P184" s="251"/>
      <c r="Q184" s="251"/>
      <c r="R184" s="251"/>
      <c r="S184" s="251"/>
      <c r="T184" s="251"/>
      <c r="U184" s="251"/>
    </row>
    <row r="185" spans="1:21" x14ac:dyDescent="0.3">
      <c r="A185" s="213" t="s">
        <v>134</v>
      </c>
      <c r="B185" s="213" t="s">
        <v>390</v>
      </c>
      <c r="C185" s="213" t="s">
        <v>424</v>
      </c>
      <c r="D185" s="213" t="s">
        <v>1</v>
      </c>
      <c r="E185" s="213">
        <v>63</v>
      </c>
      <c r="F185" s="213">
        <v>91</v>
      </c>
      <c r="G185" s="214">
        <v>45271</v>
      </c>
      <c r="H185" s="71">
        <v>1</v>
      </c>
      <c r="I185" s="74" t="s">
        <v>425</v>
      </c>
      <c r="J185" s="62">
        <v>0</v>
      </c>
      <c r="K185" s="62">
        <v>0</v>
      </c>
      <c r="L185" s="62">
        <v>0</v>
      </c>
      <c r="M185" s="62">
        <v>0</v>
      </c>
      <c r="N185" s="272">
        <f>(J186+K186+L186)/3</f>
        <v>0</v>
      </c>
      <c r="O185" s="102">
        <v>380</v>
      </c>
      <c r="P185" s="102">
        <v>382</v>
      </c>
      <c r="Q185" s="102">
        <v>380</v>
      </c>
      <c r="R185" s="102">
        <v>222</v>
      </c>
      <c r="S185" s="102">
        <v>220</v>
      </c>
      <c r="T185" s="102">
        <v>220</v>
      </c>
      <c r="U185" s="217">
        <f>MAX(J186:L186)/F185*100</f>
        <v>0</v>
      </c>
    </row>
    <row r="186" spans="1:21" x14ac:dyDescent="0.3">
      <c r="A186" s="213"/>
      <c r="B186" s="213"/>
      <c r="C186" s="213"/>
      <c r="D186" s="213"/>
      <c r="E186" s="213"/>
      <c r="F186" s="213"/>
      <c r="G186" s="228"/>
      <c r="H186" s="91"/>
      <c r="I186" s="92" t="s">
        <v>28</v>
      </c>
      <c r="J186" s="93">
        <f>SUM(J185:J185)</f>
        <v>0</v>
      </c>
      <c r="K186" s="93">
        <f>SUM(K185:K185)</f>
        <v>0</v>
      </c>
      <c r="L186" s="93">
        <f>SUM(L185:L185)</f>
        <v>0</v>
      </c>
      <c r="M186" s="93">
        <f>SUM(M185:M185)</f>
        <v>0</v>
      </c>
      <c r="N186" s="272"/>
      <c r="O186" s="102"/>
      <c r="P186" s="102"/>
      <c r="Q186" s="102"/>
      <c r="R186" s="102"/>
      <c r="S186" s="102"/>
      <c r="T186" s="102"/>
      <c r="U186" s="217"/>
    </row>
    <row r="187" spans="1:21" ht="18.75" customHeight="1" x14ac:dyDescent="0.3">
      <c r="A187" s="223" t="s">
        <v>931</v>
      </c>
      <c r="B187" s="223"/>
      <c r="C187" s="223"/>
      <c r="D187" s="223"/>
      <c r="E187" s="223"/>
      <c r="F187" s="223"/>
      <c r="G187" s="223"/>
      <c r="H187" s="223"/>
      <c r="I187" s="223"/>
      <c r="J187" s="223"/>
      <c r="K187" s="223"/>
      <c r="L187" s="223"/>
      <c r="M187" s="223"/>
      <c r="N187" s="223"/>
      <c r="O187" s="223"/>
      <c r="P187" s="223"/>
      <c r="Q187" s="223"/>
      <c r="R187" s="223"/>
      <c r="S187" s="223"/>
      <c r="T187" s="223"/>
      <c r="U187" s="223"/>
    </row>
    <row r="188" spans="1:21" ht="13.95" customHeight="1" x14ac:dyDescent="0.3">
      <c r="A188" s="213" t="s">
        <v>792</v>
      </c>
      <c r="B188" s="213" t="s">
        <v>793</v>
      </c>
      <c r="C188" s="213" t="s">
        <v>926</v>
      </c>
      <c r="D188" s="213" t="s">
        <v>1</v>
      </c>
      <c r="E188" s="213">
        <v>250</v>
      </c>
      <c r="F188" s="213">
        <v>362</v>
      </c>
      <c r="G188" s="234">
        <v>45273</v>
      </c>
      <c r="H188" s="71">
        <v>1</v>
      </c>
      <c r="I188" s="71" t="s">
        <v>927</v>
      </c>
      <c r="J188" s="62">
        <v>0</v>
      </c>
      <c r="K188" s="62">
        <v>0</v>
      </c>
      <c r="L188" s="62">
        <v>0</v>
      </c>
      <c r="M188" s="62">
        <v>0</v>
      </c>
      <c r="N188" s="235">
        <f>(L192+K192+J192)/3</f>
        <v>61</v>
      </c>
      <c r="O188" s="208">
        <v>406</v>
      </c>
      <c r="P188" s="208">
        <v>406</v>
      </c>
      <c r="Q188" s="208">
        <v>406</v>
      </c>
      <c r="R188" s="208">
        <v>227</v>
      </c>
      <c r="S188" s="208">
        <v>230</v>
      </c>
      <c r="T188" s="208">
        <v>223</v>
      </c>
      <c r="U188" s="236">
        <f>MAX(J192:L192)/F188*100</f>
        <v>27.348066298342545</v>
      </c>
    </row>
    <row r="189" spans="1:21" x14ac:dyDescent="0.3">
      <c r="A189" s="213"/>
      <c r="B189" s="213"/>
      <c r="C189" s="213"/>
      <c r="D189" s="213"/>
      <c r="E189" s="213"/>
      <c r="F189" s="213"/>
      <c r="G189" s="234"/>
      <c r="H189" s="71">
        <v>2</v>
      </c>
      <c r="I189" s="71" t="s">
        <v>928</v>
      </c>
      <c r="J189" s="62">
        <v>36</v>
      </c>
      <c r="K189" s="62">
        <v>48</v>
      </c>
      <c r="L189" s="62">
        <v>99</v>
      </c>
      <c r="M189" s="62">
        <v>24</v>
      </c>
      <c r="N189" s="235"/>
      <c r="O189" s="208"/>
      <c r="P189" s="208"/>
      <c r="Q189" s="208"/>
      <c r="R189" s="208"/>
      <c r="S189" s="208"/>
      <c r="T189" s="208"/>
      <c r="U189" s="236"/>
    </row>
    <row r="190" spans="1:21" x14ac:dyDescent="0.3">
      <c r="A190" s="213"/>
      <c r="B190" s="213"/>
      <c r="C190" s="213"/>
      <c r="D190" s="213"/>
      <c r="E190" s="213"/>
      <c r="F190" s="213"/>
      <c r="G190" s="234"/>
      <c r="H190" s="71">
        <v>3</v>
      </c>
      <c r="I190" s="71" t="s">
        <v>929</v>
      </c>
      <c r="J190" s="62">
        <v>0</v>
      </c>
      <c r="K190" s="62">
        <v>0</v>
      </c>
      <c r="L190" s="62">
        <v>0</v>
      </c>
      <c r="M190" s="62">
        <v>0</v>
      </c>
      <c r="N190" s="235"/>
      <c r="O190" s="208"/>
      <c r="P190" s="208"/>
      <c r="Q190" s="208"/>
      <c r="R190" s="208"/>
      <c r="S190" s="208"/>
      <c r="T190" s="208"/>
      <c r="U190" s="236"/>
    </row>
    <row r="191" spans="1:21" ht="14.25" customHeight="1" x14ac:dyDescent="0.3">
      <c r="A191" s="213"/>
      <c r="B191" s="213"/>
      <c r="C191" s="213"/>
      <c r="D191" s="213"/>
      <c r="E191" s="213"/>
      <c r="F191" s="213"/>
      <c r="G191" s="234"/>
      <c r="H191" s="71">
        <v>4</v>
      </c>
      <c r="I191" s="71" t="s">
        <v>930</v>
      </c>
      <c r="J191" s="62">
        <v>0</v>
      </c>
      <c r="K191" s="62">
        <v>0</v>
      </c>
      <c r="L191" s="62">
        <v>0</v>
      </c>
      <c r="M191" s="62">
        <v>0</v>
      </c>
      <c r="N191" s="235"/>
      <c r="O191" s="208"/>
      <c r="P191" s="208"/>
      <c r="Q191" s="208"/>
      <c r="R191" s="208"/>
      <c r="S191" s="208"/>
      <c r="T191" s="208"/>
      <c r="U191" s="236"/>
    </row>
    <row r="192" spans="1:21" x14ac:dyDescent="0.3">
      <c r="A192" s="213"/>
      <c r="B192" s="213"/>
      <c r="C192" s="213"/>
      <c r="D192" s="213"/>
      <c r="E192" s="213"/>
      <c r="F192" s="213"/>
      <c r="G192" s="234"/>
      <c r="H192" s="91"/>
      <c r="I192" s="92" t="s">
        <v>28</v>
      </c>
      <c r="J192" s="93">
        <f>SUM(J188:J191)</f>
        <v>36</v>
      </c>
      <c r="K192" s="93">
        <f>SUM(K188:K191)</f>
        <v>48</v>
      </c>
      <c r="L192" s="93">
        <f>SUM(L188:L191)</f>
        <v>99</v>
      </c>
      <c r="M192" s="93">
        <f>SUM(M188:M191)</f>
        <v>24</v>
      </c>
      <c r="N192" s="235"/>
      <c r="O192" s="208"/>
      <c r="P192" s="208"/>
      <c r="Q192" s="208"/>
      <c r="R192" s="208"/>
      <c r="S192" s="208"/>
      <c r="T192" s="208"/>
      <c r="U192" s="236"/>
    </row>
    <row r="193" spans="1:21" ht="17.399999999999999" x14ac:dyDescent="0.3">
      <c r="A193" s="251" t="s">
        <v>426</v>
      </c>
      <c r="B193" s="251"/>
      <c r="C193" s="251"/>
      <c r="D193" s="251"/>
      <c r="E193" s="251"/>
      <c r="F193" s="251"/>
      <c r="G193" s="251"/>
      <c r="H193" s="251"/>
      <c r="I193" s="251"/>
      <c r="J193" s="251"/>
      <c r="K193" s="251"/>
      <c r="L193" s="251"/>
      <c r="M193" s="251"/>
      <c r="N193" s="251"/>
      <c r="O193" s="251"/>
      <c r="P193" s="251"/>
      <c r="Q193" s="251"/>
      <c r="R193" s="251"/>
      <c r="S193" s="251"/>
      <c r="T193" s="251"/>
      <c r="U193" s="251"/>
    </row>
    <row r="194" spans="1:21" ht="24" x14ac:dyDescent="0.3">
      <c r="A194" s="228" t="s">
        <v>134</v>
      </c>
      <c r="B194" s="228" t="s">
        <v>390</v>
      </c>
      <c r="C194" s="228" t="s">
        <v>427</v>
      </c>
      <c r="D194" s="228" t="s">
        <v>1</v>
      </c>
      <c r="E194" s="228">
        <v>630</v>
      </c>
      <c r="F194" s="228">
        <v>900</v>
      </c>
      <c r="G194" s="214">
        <v>45271</v>
      </c>
      <c r="H194" s="76">
        <v>1</v>
      </c>
      <c r="I194" s="76" t="s">
        <v>428</v>
      </c>
      <c r="J194" s="63">
        <v>11</v>
      </c>
      <c r="K194" s="63">
        <v>11</v>
      </c>
      <c r="L194" s="63">
        <v>12</v>
      </c>
      <c r="M194" s="63">
        <v>1</v>
      </c>
      <c r="N194" s="217">
        <f>(J197+K197+L197)/3</f>
        <v>75.666666666666671</v>
      </c>
      <c r="O194" s="102"/>
      <c r="P194" s="102"/>
      <c r="Q194" s="102"/>
      <c r="R194" s="102"/>
      <c r="S194" s="102"/>
      <c r="T194" s="102"/>
      <c r="U194" s="217">
        <f>MAX(J197:L197)/F194*100</f>
        <v>9.5555555555555554</v>
      </c>
    </row>
    <row r="195" spans="1:21" ht="36" x14ac:dyDescent="0.3">
      <c r="A195" s="213"/>
      <c r="B195" s="213"/>
      <c r="C195" s="213"/>
      <c r="D195" s="213"/>
      <c r="E195" s="213"/>
      <c r="F195" s="213"/>
      <c r="G195" s="231"/>
      <c r="H195" s="71">
        <v>2</v>
      </c>
      <c r="I195" s="71" t="s">
        <v>429</v>
      </c>
      <c r="J195" s="62">
        <v>36</v>
      </c>
      <c r="K195" s="62">
        <v>28</v>
      </c>
      <c r="L195" s="62">
        <v>26</v>
      </c>
      <c r="M195" s="62"/>
      <c r="N195" s="217"/>
      <c r="O195" s="102">
        <v>419</v>
      </c>
      <c r="P195" s="102">
        <v>416</v>
      </c>
      <c r="Q195" s="102">
        <v>412</v>
      </c>
      <c r="R195" s="102">
        <v>234</v>
      </c>
      <c r="S195" s="102">
        <v>236</v>
      </c>
      <c r="T195" s="102">
        <v>234</v>
      </c>
      <c r="U195" s="217"/>
    </row>
    <row r="196" spans="1:21" ht="36" x14ac:dyDescent="0.3">
      <c r="A196" s="213"/>
      <c r="B196" s="213"/>
      <c r="C196" s="213"/>
      <c r="D196" s="213"/>
      <c r="E196" s="213"/>
      <c r="F196" s="213"/>
      <c r="G196" s="231"/>
      <c r="H196" s="71">
        <v>3</v>
      </c>
      <c r="I196" s="71" t="s">
        <v>430</v>
      </c>
      <c r="J196" s="62">
        <v>39</v>
      </c>
      <c r="K196" s="62">
        <v>40</v>
      </c>
      <c r="L196" s="62">
        <v>24</v>
      </c>
      <c r="M196" s="62">
        <v>21</v>
      </c>
      <c r="N196" s="217"/>
      <c r="O196" s="102"/>
      <c r="P196" s="102"/>
      <c r="Q196" s="102"/>
      <c r="R196" s="102"/>
      <c r="S196" s="102"/>
      <c r="T196" s="102"/>
      <c r="U196" s="217"/>
    </row>
    <row r="197" spans="1:21" x14ac:dyDescent="0.3">
      <c r="A197" s="213"/>
      <c r="B197" s="213"/>
      <c r="C197" s="213"/>
      <c r="D197" s="213"/>
      <c r="E197" s="213"/>
      <c r="F197" s="213"/>
      <c r="G197" s="228"/>
      <c r="H197" s="91"/>
      <c r="I197" s="92" t="s">
        <v>28</v>
      </c>
      <c r="J197" s="93">
        <f>SUM(J194:J196)</f>
        <v>86</v>
      </c>
      <c r="K197" s="93">
        <f>SUM(K194:K196)</f>
        <v>79</v>
      </c>
      <c r="L197" s="93">
        <f>SUM(L194:L196)</f>
        <v>62</v>
      </c>
      <c r="M197" s="93">
        <f>SUM(M194:M196)</f>
        <v>22</v>
      </c>
      <c r="N197" s="217"/>
      <c r="O197" s="102"/>
      <c r="P197" s="102"/>
      <c r="Q197" s="102"/>
      <c r="R197" s="102"/>
      <c r="S197" s="102"/>
      <c r="T197" s="102"/>
      <c r="U197" s="217"/>
    </row>
    <row r="198" spans="1:21" ht="24" x14ac:dyDescent="0.3">
      <c r="A198" s="213" t="s">
        <v>134</v>
      </c>
      <c r="B198" s="213" t="s">
        <v>390</v>
      </c>
      <c r="C198" s="213" t="s">
        <v>427</v>
      </c>
      <c r="D198" s="213" t="s">
        <v>6</v>
      </c>
      <c r="E198" s="213">
        <v>630</v>
      </c>
      <c r="F198" s="213">
        <v>900</v>
      </c>
      <c r="G198" s="214">
        <v>45271</v>
      </c>
      <c r="H198" s="71">
        <v>4</v>
      </c>
      <c r="I198" s="71" t="s">
        <v>433</v>
      </c>
      <c r="J198" s="62">
        <v>0</v>
      </c>
      <c r="K198" s="62">
        <v>0</v>
      </c>
      <c r="L198" s="62">
        <v>0</v>
      </c>
      <c r="M198" s="62">
        <v>0</v>
      </c>
      <c r="N198" s="217">
        <f>(J201+K201+L201)/3</f>
        <v>0</v>
      </c>
      <c r="O198" s="102"/>
      <c r="P198" s="102"/>
      <c r="Q198" s="102"/>
      <c r="R198" s="102"/>
      <c r="S198" s="102"/>
      <c r="T198" s="102"/>
      <c r="U198" s="217">
        <f>MAX(J201:L201)/F198*100</f>
        <v>0</v>
      </c>
    </row>
    <row r="199" spans="1:21" ht="36" x14ac:dyDescent="0.3">
      <c r="A199" s="213"/>
      <c r="B199" s="213"/>
      <c r="C199" s="213"/>
      <c r="D199" s="213"/>
      <c r="E199" s="213"/>
      <c r="F199" s="213"/>
      <c r="G199" s="231"/>
      <c r="H199" s="71">
        <v>5</v>
      </c>
      <c r="I199" s="71" t="s">
        <v>431</v>
      </c>
      <c r="J199" s="62">
        <v>0</v>
      </c>
      <c r="K199" s="62">
        <v>0</v>
      </c>
      <c r="L199" s="62">
        <v>0</v>
      </c>
      <c r="M199" s="62">
        <v>0</v>
      </c>
      <c r="N199" s="217"/>
      <c r="O199" s="102">
        <v>419</v>
      </c>
      <c r="P199" s="102">
        <v>409</v>
      </c>
      <c r="Q199" s="102">
        <v>410</v>
      </c>
      <c r="R199" s="102">
        <v>239</v>
      </c>
      <c r="S199" s="102">
        <v>238</v>
      </c>
      <c r="T199" s="102">
        <v>239</v>
      </c>
      <c r="U199" s="217"/>
    </row>
    <row r="200" spans="1:21" ht="36" x14ac:dyDescent="0.3">
      <c r="A200" s="213"/>
      <c r="B200" s="213"/>
      <c r="C200" s="213"/>
      <c r="D200" s="213"/>
      <c r="E200" s="213"/>
      <c r="F200" s="213"/>
      <c r="G200" s="231"/>
      <c r="H200" s="71">
        <v>6</v>
      </c>
      <c r="I200" s="71" t="s">
        <v>432</v>
      </c>
      <c r="J200" s="62">
        <v>0</v>
      </c>
      <c r="K200" s="62">
        <v>0</v>
      </c>
      <c r="L200" s="62">
        <v>0</v>
      </c>
      <c r="M200" s="62">
        <v>0</v>
      </c>
      <c r="N200" s="217"/>
      <c r="O200" s="102"/>
      <c r="P200" s="102"/>
      <c r="Q200" s="102"/>
      <c r="R200" s="102"/>
      <c r="S200" s="102"/>
      <c r="T200" s="102"/>
      <c r="U200" s="217"/>
    </row>
    <row r="201" spans="1:21" x14ac:dyDescent="0.3">
      <c r="A201" s="213"/>
      <c r="B201" s="213"/>
      <c r="C201" s="213"/>
      <c r="D201" s="213"/>
      <c r="E201" s="213"/>
      <c r="F201" s="213"/>
      <c r="G201" s="228"/>
      <c r="H201" s="91"/>
      <c r="I201" s="92" t="s">
        <v>28</v>
      </c>
      <c r="J201" s="93">
        <f>SUM(J198:J200)</f>
        <v>0</v>
      </c>
      <c r="K201" s="93">
        <f>SUM(K198:K200)</f>
        <v>0</v>
      </c>
      <c r="L201" s="93">
        <f>SUM(L198:L200)</f>
        <v>0</v>
      </c>
      <c r="M201" s="93">
        <f>SUM(M198:M200)</f>
        <v>0</v>
      </c>
      <c r="N201" s="217"/>
      <c r="O201" s="102"/>
      <c r="P201" s="102"/>
      <c r="Q201" s="102"/>
      <c r="R201" s="102"/>
      <c r="S201" s="102"/>
      <c r="T201" s="102"/>
      <c r="U201" s="217"/>
    </row>
    <row r="202" spans="1:21" ht="17.399999999999999" x14ac:dyDescent="0.3">
      <c r="A202" s="251" t="s">
        <v>434</v>
      </c>
      <c r="B202" s="251"/>
      <c r="C202" s="251"/>
      <c r="D202" s="251"/>
      <c r="E202" s="251"/>
      <c r="F202" s="251"/>
      <c r="G202" s="251"/>
      <c r="H202" s="251"/>
      <c r="I202" s="251"/>
      <c r="J202" s="251"/>
      <c r="K202" s="251"/>
      <c r="L202" s="251"/>
      <c r="M202" s="251"/>
      <c r="N202" s="251"/>
      <c r="O202" s="251"/>
      <c r="P202" s="251"/>
      <c r="Q202" s="251"/>
      <c r="R202" s="251"/>
      <c r="S202" s="251"/>
      <c r="T202" s="251"/>
      <c r="U202" s="251"/>
    </row>
    <row r="203" spans="1:21" ht="15" customHeight="1" x14ac:dyDescent="0.3">
      <c r="A203" s="228" t="s">
        <v>134</v>
      </c>
      <c r="B203" s="228" t="s">
        <v>390</v>
      </c>
      <c r="C203" s="228" t="s">
        <v>435</v>
      </c>
      <c r="D203" s="228" t="s">
        <v>1</v>
      </c>
      <c r="E203" s="228">
        <v>250</v>
      </c>
      <c r="F203" s="228">
        <v>351</v>
      </c>
      <c r="G203" s="214">
        <v>45275</v>
      </c>
      <c r="H203" s="76">
        <v>4</v>
      </c>
      <c r="I203" s="97" t="s">
        <v>436</v>
      </c>
      <c r="J203" s="63">
        <v>37</v>
      </c>
      <c r="K203" s="63">
        <v>38</v>
      </c>
      <c r="L203" s="63">
        <v>46</v>
      </c>
      <c r="M203" s="63">
        <v>6</v>
      </c>
      <c r="N203" s="217">
        <f>(J206+K206+L206)/3</f>
        <v>67.666666666666671</v>
      </c>
      <c r="O203" s="102">
        <v>419</v>
      </c>
      <c r="P203" s="102">
        <v>418</v>
      </c>
      <c r="Q203" s="102">
        <v>418</v>
      </c>
      <c r="R203" s="102">
        <v>240</v>
      </c>
      <c r="S203" s="102">
        <v>241</v>
      </c>
      <c r="T203" s="102">
        <v>240</v>
      </c>
      <c r="U203" s="217">
        <f>MAX(J206:L206)/F203*100</f>
        <v>19.658119658119659</v>
      </c>
    </row>
    <row r="204" spans="1:21" ht="15" customHeight="1" x14ac:dyDescent="0.3">
      <c r="A204" s="213"/>
      <c r="B204" s="213"/>
      <c r="C204" s="213"/>
      <c r="D204" s="213"/>
      <c r="E204" s="213"/>
      <c r="F204" s="213"/>
      <c r="G204" s="231"/>
      <c r="H204" s="71">
        <v>5</v>
      </c>
      <c r="I204" s="74" t="s">
        <v>437</v>
      </c>
      <c r="J204" s="62">
        <v>29</v>
      </c>
      <c r="K204" s="62">
        <v>30</v>
      </c>
      <c r="L204" s="62">
        <v>23</v>
      </c>
      <c r="M204" s="62">
        <v>5</v>
      </c>
      <c r="N204" s="217"/>
      <c r="O204" s="102"/>
      <c r="P204" s="102"/>
      <c r="Q204" s="102"/>
      <c r="R204" s="102"/>
      <c r="S204" s="102"/>
      <c r="T204" s="102"/>
      <c r="U204" s="217"/>
    </row>
    <row r="205" spans="1:21" ht="15" customHeight="1" x14ac:dyDescent="0.3">
      <c r="A205" s="213"/>
      <c r="B205" s="213"/>
      <c r="C205" s="213"/>
      <c r="D205" s="213"/>
      <c r="E205" s="213"/>
      <c r="F205" s="213"/>
      <c r="G205" s="231"/>
      <c r="H205" s="71"/>
      <c r="I205" s="74"/>
      <c r="J205" s="62"/>
      <c r="K205" s="62"/>
      <c r="L205" s="62"/>
      <c r="M205" s="62"/>
      <c r="N205" s="217"/>
      <c r="O205" s="102"/>
      <c r="P205" s="102"/>
      <c r="Q205" s="102"/>
      <c r="R205" s="102"/>
      <c r="S205" s="102"/>
      <c r="T205" s="102"/>
      <c r="U205" s="217"/>
    </row>
    <row r="206" spans="1:21" x14ac:dyDescent="0.3">
      <c r="A206" s="213"/>
      <c r="B206" s="213"/>
      <c r="C206" s="213"/>
      <c r="D206" s="213"/>
      <c r="E206" s="213"/>
      <c r="F206" s="213"/>
      <c r="G206" s="231"/>
      <c r="H206" s="91"/>
      <c r="I206" s="92" t="s">
        <v>28</v>
      </c>
      <c r="J206" s="93">
        <f>SUM(J203:J204)</f>
        <v>66</v>
      </c>
      <c r="K206" s="93">
        <f>SUM(K203:K204)</f>
        <v>68</v>
      </c>
      <c r="L206" s="93">
        <f>SUM(L203:L204)</f>
        <v>69</v>
      </c>
      <c r="M206" s="93">
        <f>SUM(M203:M204)</f>
        <v>11</v>
      </c>
      <c r="N206" s="217"/>
      <c r="O206" s="102"/>
      <c r="P206" s="102"/>
      <c r="Q206" s="102"/>
      <c r="R206" s="102"/>
      <c r="S206" s="102"/>
      <c r="T206" s="102"/>
      <c r="U206" s="217"/>
    </row>
    <row r="207" spans="1:21" ht="15" customHeight="1" x14ac:dyDescent="0.3">
      <c r="A207" s="213" t="s">
        <v>134</v>
      </c>
      <c r="B207" s="213" t="s">
        <v>390</v>
      </c>
      <c r="C207" s="213" t="s">
        <v>438</v>
      </c>
      <c r="D207" s="213" t="s">
        <v>1</v>
      </c>
      <c r="E207" s="213">
        <v>160</v>
      </c>
      <c r="F207" s="213">
        <v>231</v>
      </c>
      <c r="G207" s="231"/>
      <c r="H207" s="71">
        <v>1</v>
      </c>
      <c r="I207" s="74" t="s">
        <v>439</v>
      </c>
      <c r="J207" s="62">
        <v>1</v>
      </c>
      <c r="K207" s="62">
        <v>13</v>
      </c>
      <c r="L207" s="62">
        <v>13</v>
      </c>
      <c r="M207" s="62">
        <v>2</v>
      </c>
      <c r="N207" s="217">
        <f>(J209+K209+L209)/3</f>
        <v>9</v>
      </c>
      <c r="O207" s="102">
        <v>420</v>
      </c>
      <c r="P207" s="102">
        <v>423</v>
      </c>
      <c r="Q207" s="102">
        <v>423</v>
      </c>
      <c r="R207" s="102">
        <v>242</v>
      </c>
      <c r="S207" s="102">
        <v>241</v>
      </c>
      <c r="T207" s="102">
        <v>241</v>
      </c>
      <c r="U207" s="217">
        <f>MAX(J209:L209)/F207*100</f>
        <v>5.6277056277056277</v>
      </c>
    </row>
    <row r="208" spans="1:21" ht="15" customHeight="1" x14ac:dyDescent="0.3">
      <c r="A208" s="213"/>
      <c r="B208" s="213"/>
      <c r="C208" s="213"/>
      <c r="D208" s="213"/>
      <c r="E208" s="213"/>
      <c r="F208" s="213"/>
      <c r="G208" s="231"/>
      <c r="H208" s="71"/>
      <c r="I208" s="74"/>
      <c r="J208" s="62"/>
      <c r="K208" s="62"/>
      <c r="L208" s="62"/>
      <c r="M208" s="62"/>
      <c r="N208" s="217"/>
      <c r="O208" s="102"/>
      <c r="P208" s="102"/>
      <c r="Q208" s="102"/>
      <c r="R208" s="102"/>
      <c r="S208" s="102"/>
      <c r="T208" s="102"/>
      <c r="U208" s="217"/>
    </row>
    <row r="209" spans="1:21" x14ac:dyDescent="0.3">
      <c r="A209" s="213"/>
      <c r="B209" s="213"/>
      <c r="C209" s="213"/>
      <c r="D209" s="213"/>
      <c r="E209" s="213"/>
      <c r="F209" s="213"/>
      <c r="G209" s="228"/>
      <c r="H209" s="91"/>
      <c r="I209" s="92" t="s">
        <v>28</v>
      </c>
      <c r="J209" s="93">
        <f>SUM(J207:J207)</f>
        <v>1</v>
      </c>
      <c r="K209" s="93">
        <f>SUM(K207:K207)</f>
        <v>13</v>
      </c>
      <c r="L209" s="93">
        <f>SUM(L207:L207)</f>
        <v>13</v>
      </c>
      <c r="M209" s="93">
        <f>SUM(M207:M207)</f>
        <v>2</v>
      </c>
      <c r="N209" s="217"/>
      <c r="O209" s="102"/>
      <c r="P209" s="102"/>
      <c r="Q209" s="102"/>
      <c r="R209" s="102"/>
      <c r="S209" s="102"/>
      <c r="T209" s="102"/>
      <c r="U209" s="217"/>
    </row>
    <row r="210" spans="1:21" ht="15" customHeight="1" x14ac:dyDescent="0.3">
      <c r="A210" s="228" t="s">
        <v>134</v>
      </c>
      <c r="B210" s="228" t="s">
        <v>390</v>
      </c>
      <c r="C210" s="228" t="s">
        <v>787</v>
      </c>
      <c r="D210" s="228" t="s">
        <v>1</v>
      </c>
      <c r="E210" s="228">
        <v>1000</v>
      </c>
      <c r="F210" s="228">
        <v>1445</v>
      </c>
      <c r="G210" s="214">
        <v>45275</v>
      </c>
      <c r="H210" s="76">
        <v>1</v>
      </c>
      <c r="I210" s="97" t="s">
        <v>788</v>
      </c>
      <c r="J210" s="63">
        <v>0</v>
      </c>
      <c r="K210" s="63">
        <v>0</v>
      </c>
      <c r="L210" s="63">
        <v>0</v>
      </c>
      <c r="M210" s="63">
        <v>0</v>
      </c>
      <c r="N210" s="217">
        <f>(J214+K214+L214)/3</f>
        <v>0</v>
      </c>
      <c r="O210" s="102">
        <v>419</v>
      </c>
      <c r="P210" s="102">
        <v>415</v>
      </c>
      <c r="Q210" s="102">
        <v>408</v>
      </c>
      <c r="R210" s="102">
        <v>233</v>
      </c>
      <c r="S210" s="102">
        <v>234</v>
      </c>
      <c r="T210" s="102">
        <v>233</v>
      </c>
      <c r="U210" s="217">
        <f>MAX(J214:L214)/F210*100</f>
        <v>0</v>
      </c>
    </row>
    <row r="211" spans="1:21" ht="15" customHeight="1" x14ac:dyDescent="0.3">
      <c r="A211" s="213"/>
      <c r="B211" s="213"/>
      <c r="C211" s="213"/>
      <c r="D211" s="213"/>
      <c r="E211" s="213"/>
      <c r="F211" s="213"/>
      <c r="G211" s="231"/>
      <c r="H211" s="71">
        <v>2</v>
      </c>
      <c r="I211" s="74" t="s">
        <v>789</v>
      </c>
      <c r="J211" s="63">
        <v>0</v>
      </c>
      <c r="K211" s="63">
        <v>0</v>
      </c>
      <c r="L211" s="63">
        <v>0</v>
      </c>
      <c r="M211" s="63">
        <v>0</v>
      </c>
      <c r="N211" s="217"/>
      <c r="O211" s="102"/>
      <c r="P211" s="102"/>
      <c r="Q211" s="102"/>
      <c r="R211" s="102"/>
      <c r="S211" s="102"/>
      <c r="T211" s="102"/>
      <c r="U211" s="217"/>
    </row>
    <row r="212" spans="1:21" ht="15" customHeight="1" x14ac:dyDescent="0.3">
      <c r="A212" s="213"/>
      <c r="B212" s="213"/>
      <c r="C212" s="213"/>
      <c r="D212" s="213"/>
      <c r="E212" s="213"/>
      <c r="F212" s="213"/>
      <c r="G212" s="231"/>
      <c r="H212" s="71">
        <v>3</v>
      </c>
      <c r="I212" s="97" t="s">
        <v>790</v>
      </c>
      <c r="J212" s="63">
        <v>0</v>
      </c>
      <c r="K212" s="63">
        <v>0</v>
      </c>
      <c r="L212" s="63">
        <v>0</v>
      </c>
      <c r="M212" s="63">
        <v>0</v>
      </c>
      <c r="N212" s="217"/>
      <c r="O212" s="102"/>
      <c r="P212" s="102"/>
      <c r="Q212" s="102"/>
      <c r="R212" s="102"/>
      <c r="S212" s="102"/>
      <c r="T212" s="102"/>
      <c r="U212" s="217"/>
    </row>
    <row r="213" spans="1:21" ht="15" customHeight="1" x14ac:dyDescent="0.3">
      <c r="A213" s="213"/>
      <c r="B213" s="213"/>
      <c r="C213" s="213"/>
      <c r="D213" s="213"/>
      <c r="E213" s="213"/>
      <c r="F213" s="213"/>
      <c r="G213" s="231"/>
      <c r="H213" s="71">
        <v>4</v>
      </c>
      <c r="I213" s="74" t="s">
        <v>790</v>
      </c>
      <c r="J213" s="63">
        <v>0</v>
      </c>
      <c r="K213" s="63">
        <v>0</v>
      </c>
      <c r="L213" s="63">
        <v>0</v>
      </c>
      <c r="M213" s="63">
        <v>0</v>
      </c>
      <c r="N213" s="217"/>
      <c r="O213" s="102"/>
      <c r="P213" s="102"/>
      <c r="Q213" s="102"/>
      <c r="R213" s="102"/>
      <c r="S213" s="102"/>
      <c r="T213" s="102"/>
      <c r="U213" s="217"/>
    </row>
    <row r="214" spans="1:21" x14ac:dyDescent="0.3">
      <c r="A214" s="213"/>
      <c r="B214" s="213"/>
      <c r="C214" s="213"/>
      <c r="D214" s="213"/>
      <c r="E214" s="213"/>
      <c r="F214" s="213"/>
      <c r="G214" s="231"/>
      <c r="H214" s="91"/>
      <c r="I214" s="92" t="s">
        <v>28</v>
      </c>
      <c r="J214" s="93">
        <f>SUM(J210:J211)</f>
        <v>0</v>
      </c>
      <c r="K214" s="93">
        <f>SUM(K210:K211)</f>
        <v>0</v>
      </c>
      <c r="L214" s="93">
        <f>SUM(L210:L211)</f>
        <v>0</v>
      </c>
      <c r="M214" s="93">
        <f>SUM(M210:M211)</f>
        <v>0</v>
      </c>
      <c r="N214" s="217"/>
      <c r="O214" s="102"/>
      <c r="P214" s="102"/>
      <c r="Q214" s="102"/>
      <c r="R214" s="102"/>
      <c r="S214" s="102"/>
      <c r="T214" s="102"/>
      <c r="U214" s="217"/>
    </row>
    <row r="215" spans="1:21" ht="15" customHeight="1" x14ac:dyDescent="0.3">
      <c r="A215" s="213" t="s">
        <v>134</v>
      </c>
      <c r="B215" s="213" t="s">
        <v>390</v>
      </c>
      <c r="C215" s="213" t="s">
        <v>787</v>
      </c>
      <c r="D215" s="213" t="s">
        <v>6</v>
      </c>
      <c r="E215" s="213">
        <v>1000</v>
      </c>
      <c r="F215" s="213">
        <v>1445</v>
      </c>
      <c r="G215" s="231"/>
      <c r="H215" s="71">
        <v>5</v>
      </c>
      <c r="I215" s="74" t="s">
        <v>789</v>
      </c>
      <c r="J215" s="62">
        <v>145</v>
      </c>
      <c r="K215" s="62">
        <v>144</v>
      </c>
      <c r="L215" s="62">
        <v>146</v>
      </c>
      <c r="M215" s="62">
        <v>6</v>
      </c>
      <c r="N215" s="217">
        <f>(J218+K218+L218)/3</f>
        <v>145</v>
      </c>
      <c r="O215" s="102">
        <v>420</v>
      </c>
      <c r="P215" s="102">
        <v>423</v>
      </c>
      <c r="Q215" s="102">
        <v>423</v>
      </c>
      <c r="R215" s="102">
        <v>242</v>
      </c>
      <c r="S215" s="102">
        <v>241</v>
      </c>
      <c r="T215" s="102">
        <v>241</v>
      </c>
      <c r="U215" s="217">
        <f>MAX(J218:L218)/F215*100</f>
        <v>10.103806228373703</v>
      </c>
    </row>
    <row r="216" spans="1:21" ht="15" customHeight="1" x14ac:dyDescent="0.3">
      <c r="A216" s="213"/>
      <c r="B216" s="213"/>
      <c r="C216" s="213"/>
      <c r="D216" s="213"/>
      <c r="E216" s="213"/>
      <c r="F216" s="213"/>
      <c r="G216" s="231"/>
      <c r="H216" s="71">
        <v>7</v>
      </c>
      <c r="I216" s="97" t="s">
        <v>790</v>
      </c>
      <c r="J216" s="62">
        <v>117</v>
      </c>
      <c r="K216" s="62">
        <v>83</v>
      </c>
      <c r="L216" s="62">
        <v>101</v>
      </c>
      <c r="M216" s="62">
        <v>34</v>
      </c>
      <c r="N216" s="217"/>
      <c r="O216" s="102"/>
      <c r="P216" s="102"/>
      <c r="Q216" s="102"/>
      <c r="R216" s="102"/>
      <c r="S216" s="102"/>
      <c r="T216" s="102"/>
      <c r="U216" s="217"/>
    </row>
    <row r="217" spans="1:21" ht="15" customHeight="1" x14ac:dyDescent="0.3">
      <c r="A217" s="213"/>
      <c r="B217" s="213"/>
      <c r="C217" s="213"/>
      <c r="D217" s="213"/>
      <c r="E217" s="213"/>
      <c r="F217" s="213"/>
      <c r="G217" s="231"/>
      <c r="H217" s="71">
        <v>8</v>
      </c>
      <c r="I217" s="74" t="s">
        <v>790</v>
      </c>
      <c r="J217" s="62">
        <v>96</v>
      </c>
      <c r="K217" s="62">
        <v>78</v>
      </c>
      <c r="L217" s="62">
        <v>83</v>
      </c>
      <c r="M217" s="62">
        <v>19</v>
      </c>
      <c r="N217" s="217"/>
      <c r="O217" s="102"/>
      <c r="P217" s="102"/>
      <c r="Q217" s="102"/>
      <c r="R217" s="102"/>
      <c r="S217" s="102"/>
      <c r="T217" s="102"/>
      <c r="U217" s="217"/>
    </row>
    <row r="218" spans="1:21" x14ac:dyDescent="0.3">
      <c r="A218" s="213"/>
      <c r="B218" s="213"/>
      <c r="C218" s="213"/>
      <c r="D218" s="213"/>
      <c r="E218" s="213"/>
      <c r="F218" s="213"/>
      <c r="G218" s="228"/>
      <c r="H218" s="91"/>
      <c r="I218" s="92" t="s">
        <v>28</v>
      </c>
      <c r="J218" s="93">
        <f>SUM(J215:J215)</f>
        <v>145</v>
      </c>
      <c r="K218" s="93">
        <f>SUM(K215:K215)</f>
        <v>144</v>
      </c>
      <c r="L218" s="93">
        <f>SUM(L215:L215)</f>
        <v>146</v>
      </c>
      <c r="M218" s="93">
        <f>SUM(M215:M215)</f>
        <v>6</v>
      </c>
      <c r="N218" s="217"/>
      <c r="O218" s="102"/>
      <c r="P218" s="102"/>
      <c r="Q218" s="102"/>
      <c r="R218" s="102"/>
      <c r="S218" s="102"/>
      <c r="T218" s="102"/>
      <c r="U218" s="217"/>
    </row>
    <row r="219" spans="1:21" ht="17.399999999999999" x14ac:dyDescent="0.3">
      <c r="A219" s="251" t="s">
        <v>440</v>
      </c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</row>
    <row r="220" spans="1:21" ht="24" customHeight="1" x14ac:dyDescent="0.3">
      <c r="A220" s="228" t="s">
        <v>134</v>
      </c>
      <c r="B220" s="228" t="s">
        <v>390</v>
      </c>
      <c r="C220" s="228" t="s">
        <v>285</v>
      </c>
      <c r="D220" s="228" t="s">
        <v>1</v>
      </c>
      <c r="E220" s="228">
        <v>30</v>
      </c>
      <c r="F220" s="277">
        <v>43.3</v>
      </c>
      <c r="G220" s="214">
        <v>45275</v>
      </c>
      <c r="H220" s="76">
        <v>1</v>
      </c>
      <c r="I220" s="96" t="s">
        <v>441</v>
      </c>
      <c r="J220" s="63">
        <v>0</v>
      </c>
      <c r="K220" s="63">
        <v>42</v>
      </c>
      <c r="L220" s="63">
        <v>20</v>
      </c>
      <c r="M220" s="63">
        <v>3</v>
      </c>
      <c r="N220" s="217">
        <f>(J222+K222+L222)/3</f>
        <v>29.666666666666668</v>
      </c>
      <c r="O220" s="102">
        <v>368</v>
      </c>
      <c r="P220" s="102">
        <v>370</v>
      </c>
      <c r="Q220" s="102">
        <v>370</v>
      </c>
      <c r="R220" s="102">
        <v>230</v>
      </c>
      <c r="S220" s="102">
        <v>190</v>
      </c>
      <c r="T220" s="102">
        <v>252</v>
      </c>
      <c r="U220" s="217">
        <f>MAX(J222:L222)/F220*100</f>
        <v>110.85450346420325</v>
      </c>
    </row>
    <row r="221" spans="1:21" ht="24" customHeight="1" x14ac:dyDescent="0.3">
      <c r="A221" s="213"/>
      <c r="B221" s="213"/>
      <c r="C221" s="213"/>
      <c r="D221" s="213"/>
      <c r="E221" s="213"/>
      <c r="F221" s="208"/>
      <c r="G221" s="231"/>
      <c r="H221" s="71">
        <v>2</v>
      </c>
      <c r="I221" s="94" t="s">
        <v>442</v>
      </c>
      <c r="J221" s="62">
        <v>6</v>
      </c>
      <c r="K221" s="62">
        <v>6</v>
      </c>
      <c r="L221" s="62">
        <v>15</v>
      </c>
      <c r="M221" s="62">
        <v>0</v>
      </c>
      <c r="N221" s="217"/>
      <c r="O221" s="102"/>
      <c r="P221" s="102"/>
      <c r="Q221" s="102"/>
      <c r="R221" s="102"/>
      <c r="S221" s="102"/>
      <c r="T221" s="102"/>
      <c r="U221" s="217"/>
    </row>
    <row r="222" spans="1:21" x14ac:dyDescent="0.3">
      <c r="A222" s="213"/>
      <c r="B222" s="213"/>
      <c r="C222" s="213"/>
      <c r="D222" s="213"/>
      <c r="E222" s="213"/>
      <c r="F222" s="208"/>
      <c r="G222" s="231"/>
      <c r="H222" s="91"/>
      <c r="I222" s="92" t="s">
        <v>28</v>
      </c>
      <c r="J222" s="93">
        <f>SUM(J220:J221)</f>
        <v>6</v>
      </c>
      <c r="K222" s="93">
        <f>SUM(K220:K221)</f>
        <v>48</v>
      </c>
      <c r="L222" s="93">
        <f>SUM(L220:L221)</f>
        <v>35</v>
      </c>
      <c r="M222" s="93">
        <f>SUM(M220:M221)</f>
        <v>3</v>
      </c>
      <c r="N222" s="217"/>
      <c r="O222" s="102"/>
      <c r="P222" s="102"/>
      <c r="Q222" s="102"/>
      <c r="R222" s="102"/>
      <c r="S222" s="102"/>
      <c r="T222" s="102"/>
      <c r="U222" s="217"/>
    </row>
    <row r="223" spans="1:21" ht="24" customHeight="1" x14ac:dyDescent="0.3">
      <c r="A223" s="213" t="s">
        <v>134</v>
      </c>
      <c r="B223" s="213" t="s">
        <v>390</v>
      </c>
      <c r="C223" s="213" t="s">
        <v>262</v>
      </c>
      <c r="D223" s="213" t="s">
        <v>1</v>
      </c>
      <c r="E223" s="213">
        <v>160</v>
      </c>
      <c r="F223" s="208">
        <v>231</v>
      </c>
      <c r="G223" s="231"/>
      <c r="H223" s="71">
        <v>1</v>
      </c>
      <c r="I223" s="94" t="s">
        <v>441</v>
      </c>
      <c r="J223" s="62">
        <v>109</v>
      </c>
      <c r="K223" s="62">
        <v>66</v>
      </c>
      <c r="L223" s="62">
        <v>94</v>
      </c>
      <c r="M223" s="62"/>
      <c r="N223" s="217">
        <f>(J227+K227+L227)/3</f>
        <v>210</v>
      </c>
      <c r="O223" s="102">
        <v>390</v>
      </c>
      <c r="P223" s="102">
        <v>392</v>
      </c>
      <c r="Q223" s="102">
        <v>394</v>
      </c>
      <c r="R223" s="102">
        <v>224</v>
      </c>
      <c r="S223" s="102">
        <v>221</v>
      </c>
      <c r="T223" s="102">
        <v>227</v>
      </c>
      <c r="U223" s="217">
        <f>MAX(J227:L227)/F223*100</f>
        <v>108.65800865800865</v>
      </c>
    </row>
    <row r="224" spans="1:21" ht="24" customHeight="1" x14ac:dyDescent="0.3">
      <c r="A224" s="213"/>
      <c r="B224" s="213"/>
      <c r="C224" s="213"/>
      <c r="D224" s="213"/>
      <c r="E224" s="213"/>
      <c r="F224" s="208"/>
      <c r="G224" s="231"/>
      <c r="H224" s="71">
        <v>2</v>
      </c>
      <c r="I224" s="94" t="s">
        <v>443</v>
      </c>
      <c r="J224" s="62">
        <v>7</v>
      </c>
      <c r="K224" s="62">
        <v>25</v>
      </c>
      <c r="L224" s="62">
        <v>1</v>
      </c>
      <c r="M224" s="62"/>
      <c r="N224" s="217"/>
      <c r="O224" s="102"/>
      <c r="P224" s="102"/>
      <c r="Q224" s="102"/>
      <c r="R224" s="102"/>
      <c r="S224" s="102"/>
      <c r="T224" s="102"/>
      <c r="U224" s="217"/>
    </row>
    <row r="225" spans="1:21" ht="24" customHeight="1" x14ac:dyDescent="0.3">
      <c r="A225" s="213"/>
      <c r="B225" s="213"/>
      <c r="C225" s="213"/>
      <c r="D225" s="213"/>
      <c r="E225" s="213"/>
      <c r="F225" s="208"/>
      <c r="G225" s="231"/>
      <c r="H225" s="71">
        <v>3</v>
      </c>
      <c r="I225" s="94" t="s">
        <v>444</v>
      </c>
      <c r="J225" s="62">
        <v>13</v>
      </c>
      <c r="K225" s="62">
        <v>1</v>
      </c>
      <c r="L225" s="62">
        <v>0</v>
      </c>
      <c r="M225" s="62"/>
      <c r="N225" s="217"/>
      <c r="O225" s="102"/>
      <c r="P225" s="102"/>
      <c r="Q225" s="102"/>
      <c r="R225" s="102"/>
      <c r="S225" s="102"/>
      <c r="T225" s="102"/>
      <c r="U225" s="217"/>
    </row>
    <row r="226" spans="1:21" ht="24" customHeight="1" x14ac:dyDescent="0.3">
      <c r="A226" s="213"/>
      <c r="B226" s="213"/>
      <c r="C226" s="213"/>
      <c r="D226" s="213"/>
      <c r="E226" s="213"/>
      <c r="F226" s="208"/>
      <c r="G226" s="231"/>
      <c r="H226" s="71">
        <v>4</v>
      </c>
      <c r="I226" s="94" t="s">
        <v>445</v>
      </c>
      <c r="J226" s="62">
        <v>122</v>
      </c>
      <c r="K226" s="62">
        <v>93</v>
      </c>
      <c r="L226" s="62">
        <v>99</v>
      </c>
      <c r="M226" s="62"/>
      <c r="N226" s="217"/>
      <c r="O226" s="102"/>
      <c r="P226" s="102"/>
      <c r="Q226" s="102"/>
      <c r="R226" s="102"/>
      <c r="S226" s="102"/>
      <c r="T226" s="102"/>
      <c r="U226" s="217"/>
    </row>
    <row r="227" spans="1:21" x14ac:dyDescent="0.3">
      <c r="A227" s="213"/>
      <c r="B227" s="213"/>
      <c r="C227" s="213"/>
      <c r="D227" s="213"/>
      <c r="E227" s="213"/>
      <c r="F227" s="208"/>
      <c r="G227" s="228"/>
      <c r="H227" s="91"/>
      <c r="I227" s="92" t="s">
        <v>28</v>
      </c>
      <c r="J227" s="93">
        <f>SUM(J223:J226)</f>
        <v>251</v>
      </c>
      <c r="K227" s="93">
        <f>SUM(K223:K226)</f>
        <v>185</v>
      </c>
      <c r="L227" s="93">
        <f>SUM(L223:L226)</f>
        <v>194</v>
      </c>
      <c r="M227" s="93">
        <f>SUM(M223:M226)</f>
        <v>0</v>
      </c>
      <c r="N227" s="217"/>
      <c r="O227" s="102"/>
      <c r="P227" s="102"/>
      <c r="Q227" s="102"/>
      <c r="R227" s="102"/>
      <c r="S227" s="102"/>
      <c r="T227" s="102"/>
      <c r="U227" s="217"/>
    </row>
    <row r="228" spans="1:21" ht="24" customHeight="1" x14ac:dyDescent="0.3">
      <c r="A228" s="213" t="s">
        <v>134</v>
      </c>
      <c r="B228" s="213" t="s">
        <v>390</v>
      </c>
      <c r="C228" s="213" t="s">
        <v>785</v>
      </c>
      <c r="D228" s="213" t="s">
        <v>1</v>
      </c>
      <c r="E228" s="213">
        <v>40</v>
      </c>
      <c r="F228" s="208">
        <v>58</v>
      </c>
      <c r="G228" s="214">
        <v>45275</v>
      </c>
      <c r="H228" s="71">
        <v>1</v>
      </c>
      <c r="I228" s="94" t="s">
        <v>786</v>
      </c>
      <c r="J228" s="62">
        <v>25</v>
      </c>
      <c r="K228" s="62">
        <v>22</v>
      </c>
      <c r="L228" s="62">
        <v>20</v>
      </c>
      <c r="M228" s="62"/>
      <c r="N228" s="217">
        <f>(J229+K229+L229)/3</f>
        <v>22.333333333333332</v>
      </c>
      <c r="O228" s="102">
        <v>380</v>
      </c>
      <c r="P228" s="102">
        <v>380</v>
      </c>
      <c r="Q228" s="102">
        <v>380</v>
      </c>
      <c r="R228" s="102">
        <v>213</v>
      </c>
      <c r="S228" s="102">
        <v>220</v>
      </c>
      <c r="T228" s="102">
        <v>219</v>
      </c>
      <c r="U228" s="217">
        <f>MAX(J229:L229)/F228*100</f>
        <v>43.103448275862064</v>
      </c>
    </row>
    <row r="229" spans="1:21" x14ac:dyDescent="0.3">
      <c r="A229" s="213"/>
      <c r="B229" s="213"/>
      <c r="C229" s="213"/>
      <c r="D229" s="213"/>
      <c r="E229" s="213"/>
      <c r="F229" s="208"/>
      <c r="G229" s="244"/>
      <c r="H229" s="91"/>
      <c r="I229" s="92" t="s">
        <v>28</v>
      </c>
      <c r="J229" s="93">
        <f>SUM(J228:J228)</f>
        <v>25</v>
      </c>
      <c r="K229" s="93">
        <f>SUM(K228:K228)</f>
        <v>22</v>
      </c>
      <c r="L229" s="93">
        <f>SUM(L228:L228)</f>
        <v>20</v>
      </c>
      <c r="M229" s="93">
        <f>SUM(M228:M228)</f>
        <v>0</v>
      </c>
      <c r="N229" s="217"/>
      <c r="O229" s="102"/>
      <c r="P229" s="102"/>
      <c r="Q229" s="102"/>
      <c r="R229" s="102"/>
      <c r="S229" s="102"/>
      <c r="T229" s="102"/>
      <c r="U229" s="217"/>
    </row>
    <row r="230" spans="1:21" ht="17.399999999999999" x14ac:dyDescent="0.3">
      <c r="A230" s="224" t="s">
        <v>446</v>
      </c>
      <c r="B230" s="225"/>
      <c r="C230" s="225"/>
      <c r="D230" s="225"/>
      <c r="E230" s="225"/>
      <c r="F230" s="225"/>
      <c r="G230" s="225"/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6"/>
    </row>
    <row r="231" spans="1:21" ht="24" customHeight="1" x14ac:dyDescent="0.3">
      <c r="A231" s="227" t="s">
        <v>134</v>
      </c>
      <c r="B231" s="227" t="s">
        <v>390</v>
      </c>
      <c r="C231" s="227" t="s">
        <v>447</v>
      </c>
      <c r="D231" s="227" t="s">
        <v>1</v>
      </c>
      <c r="E231" s="227">
        <v>400</v>
      </c>
      <c r="F231" s="285">
        <v>580</v>
      </c>
      <c r="G231" s="214">
        <v>45275</v>
      </c>
      <c r="H231" s="76">
        <v>2</v>
      </c>
      <c r="I231" s="95" t="s">
        <v>458</v>
      </c>
      <c r="J231" s="63">
        <v>155</v>
      </c>
      <c r="K231" s="63">
        <v>157</v>
      </c>
      <c r="L231" s="63">
        <v>156</v>
      </c>
      <c r="M231" s="63">
        <v>0</v>
      </c>
      <c r="N231" s="220">
        <f>(J231+K231+L231)/3</f>
        <v>156</v>
      </c>
      <c r="O231" s="102">
        <v>400</v>
      </c>
      <c r="P231" s="102">
        <v>398</v>
      </c>
      <c r="Q231" s="102">
        <v>396</v>
      </c>
      <c r="R231" s="102">
        <v>226</v>
      </c>
      <c r="S231" s="102">
        <v>227</v>
      </c>
      <c r="T231" s="102">
        <v>226</v>
      </c>
      <c r="U231" s="220">
        <f>MAX(J233:L233)/F231*100</f>
        <v>27.068965517241377</v>
      </c>
    </row>
    <row r="232" spans="1:21" ht="24" customHeight="1" x14ac:dyDescent="0.3">
      <c r="A232" s="231"/>
      <c r="B232" s="231"/>
      <c r="C232" s="231"/>
      <c r="D232" s="231"/>
      <c r="E232" s="231"/>
      <c r="F232" s="286"/>
      <c r="G232" s="231"/>
      <c r="H232" s="71"/>
      <c r="I232" s="95"/>
      <c r="J232" s="62"/>
      <c r="K232" s="62"/>
      <c r="L232" s="62"/>
      <c r="M232" s="62"/>
      <c r="N232" s="221"/>
      <c r="O232" s="102"/>
      <c r="P232" s="102"/>
      <c r="Q232" s="102"/>
      <c r="R232" s="102"/>
      <c r="S232" s="102"/>
      <c r="T232" s="102"/>
      <c r="U232" s="221"/>
    </row>
    <row r="233" spans="1:21" x14ac:dyDescent="0.3">
      <c r="A233" s="228"/>
      <c r="B233" s="228"/>
      <c r="C233" s="228"/>
      <c r="D233" s="228"/>
      <c r="E233" s="228"/>
      <c r="F233" s="277"/>
      <c r="G233" s="231"/>
      <c r="H233" s="91"/>
      <c r="I233" s="92" t="s">
        <v>28</v>
      </c>
      <c r="J233" s="93">
        <f>SUM(J231:J232)</f>
        <v>155</v>
      </c>
      <c r="K233" s="93">
        <f>SUM(K231:K232)</f>
        <v>157</v>
      </c>
      <c r="L233" s="93">
        <f>SUM(L231:L232)</f>
        <v>156</v>
      </c>
      <c r="M233" s="93">
        <f>SUM(M231:M232)</f>
        <v>0</v>
      </c>
      <c r="N233" s="222"/>
      <c r="O233" s="102"/>
      <c r="P233" s="102"/>
      <c r="Q233" s="102"/>
      <c r="R233" s="102"/>
      <c r="S233" s="102"/>
      <c r="T233" s="102"/>
      <c r="U233" s="222"/>
    </row>
    <row r="234" spans="1:21" ht="24" customHeight="1" x14ac:dyDescent="0.3">
      <c r="A234" s="213" t="s">
        <v>134</v>
      </c>
      <c r="B234" s="213" t="s">
        <v>390</v>
      </c>
      <c r="C234" s="213" t="s">
        <v>447</v>
      </c>
      <c r="D234" s="213" t="s">
        <v>6</v>
      </c>
      <c r="E234" s="213">
        <v>400</v>
      </c>
      <c r="F234" s="208">
        <v>580</v>
      </c>
      <c r="G234" s="231"/>
      <c r="H234" s="71">
        <v>7</v>
      </c>
      <c r="I234" s="95" t="s">
        <v>449</v>
      </c>
      <c r="J234" s="62"/>
      <c r="K234" s="62"/>
      <c r="L234" s="62"/>
      <c r="M234" s="62"/>
      <c r="N234" s="217">
        <f>(J237+K237+L237)/3</f>
        <v>104.66666666666667</v>
      </c>
      <c r="O234" s="102"/>
      <c r="P234" s="102"/>
      <c r="Q234" s="102"/>
      <c r="R234" s="102"/>
      <c r="S234" s="102"/>
      <c r="T234" s="102"/>
      <c r="U234" s="217">
        <f>MAX(J237:L237)/F234*100</f>
        <v>18.275862068965516</v>
      </c>
    </row>
    <row r="235" spans="1:21" ht="24" customHeight="1" x14ac:dyDescent="0.3">
      <c r="A235" s="213"/>
      <c r="B235" s="213"/>
      <c r="C235" s="213"/>
      <c r="D235" s="213"/>
      <c r="E235" s="213"/>
      <c r="F235" s="208"/>
      <c r="G235" s="231"/>
      <c r="H235" s="71">
        <v>8</v>
      </c>
      <c r="I235" s="95" t="s">
        <v>436</v>
      </c>
      <c r="J235" s="62">
        <v>102</v>
      </c>
      <c r="K235" s="62">
        <v>106</v>
      </c>
      <c r="L235" s="62">
        <v>106</v>
      </c>
      <c r="M235" s="62">
        <v>0</v>
      </c>
      <c r="N235" s="217"/>
      <c r="O235" s="102">
        <v>414</v>
      </c>
      <c r="P235" s="102">
        <v>413</v>
      </c>
      <c r="Q235" s="102">
        <v>411</v>
      </c>
      <c r="R235" s="102">
        <v>234</v>
      </c>
      <c r="S235" s="102">
        <v>237</v>
      </c>
      <c r="T235" s="102">
        <v>233</v>
      </c>
      <c r="U235" s="217"/>
    </row>
    <row r="236" spans="1:21" ht="24" customHeight="1" x14ac:dyDescent="0.3">
      <c r="A236" s="213"/>
      <c r="B236" s="213"/>
      <c r="C236" s="213"/>
      <c r="D236" s="213"/>
      <c r="E236" s="213"/>
      <c r="F236" s="208"/>
      <c r="G236" s="231"/>
      <c r="H236" s="71">
        <v>9</v>
      </c>
      <c r="I236" s="95" t="s">
        <v>448</v>
      </c>
      <c r="J236" s="62"/>
      <c r="K236" s="62"/>
      <c r="L236" s="62"/>
      <c r="M236" s="62"/>
      <c r="N236" s="217"/>
      <c r="O236" s="102"/>
      <c r="P236" s="102"/>
      <c r="Q236" s="102"/>
      <c r="R236" s="102"/>
      <c r="S236" s="102"/>
      <c r="T236" s="102"/>
      <c r="U236" s="217"/>
    </row>
    <row r="237" spans="1:21" x14ac:dyDescent="0.3">
      <c r="A237" s="213"/>
      <c r="B237" s="213"/>
      <c r="C237" s="213"/>
      <c r="D237" s="213"/>
      <c r="E237" s="213"/>
      <c r="F237" s="208"/>
      <c r="G237" s="231"/>
      <c r="H237" s="91"/>
      <c r="I237" s="92" t="s">
        <v>28</v>
      </c>
      <c r="J237" s="93">
        <f>SUM(J234:J236)</f>
        <v>102</v>
      </c>
      <c r="K237" s="93">
        <f>SUM(K234:K236)</f>
        <v>106</v>
      </c>
      <c r="L237" s="93">
        <f>SUM(L234:L236)</f>
        <v>106</v>
      </c>
      <c r="M237" s="93">
        <f>SUM(M234:M236)</f>
        <v>0</v>
      </c>
      <c r="N237" s="217"/>
      <c r="O237" s="102"/>
      <c r="P237" s="102"/>
      <c r="Q237" s="102"/>
      <c r="R237" s="102"/>
      <c r="S237" s="102"/>
      <c r="T237" s="102"/>
      <c r="U237" s="217"/>
    </row>
    <row r="238" spans="1:21" ht="24" customHeight="1" x14ac:dyDescent="0.3">
      <c r="A238" s="213" t="s">
        <v>134</v>
      </c>
      <c r="B238" s="213" t="s">
        <v>390</v>
      </c>
      <c r="C238" s="213" t="s">
        <v>450</v>
      </c>
      <c r="D238" s="213" t="s">
        <v>1</v>
      </c>
      <c r="E238" s="213">
        <v>160</v>
      </c>
      <c r="F238" s="208">
        <v>231</v>
      </c>
      <c r="G238" s="231"/>
      <c r="H238" s="71">
        <v>1</v>
      </c>
      <c r="I238" s="95" t="s">
        <v>451</v>
      </c>
      <c r="J238" s="62">
        <v>38</v>
      </c>
      <c r="K238" s="62">
        <v>3</v>
      </c>
      <c r="L238" s="62">
        <v>0</v>
      </c>
      <c r="M238" s="62">
        <v>34</v>
      </c>
      <c r="N238" s="217">
        <f>(J239+K239+L239)/3</f>
        <v>13.666666666666666</v>
      </c>
      <c r="O238" s="102">
        <v>419</v>
      </c>
      <c r="P238" s="102">
        <v>420</v>
      </c>
      <c r="Q238" s="102">
        <v>419</v>
      </c>
      <c r="R238" s="102">
        <v>223</v>
      </c>
      <c r="S238" s="102">
        <v>228</v>
      </c>
      <c r="T238" s="102">
        <v>250</v>
      </c>
      <c r="U238" s="217">
        <f>MAX(J239:L239)/F238*100</f>
        <v>16.450216450216452</v>
      </c>
    </row>
    <row r="239" spans="1:21" x14ac:dyDescent="0.3">
      <c r="A239" s="213"/>
      <c r="B239" s="213"/>
      <c r="C239" s="213"/>
      <c r="D239" s="213"/>
      <c r="E239" s="213"/>
      <c r="F239" s="208"/>
      <c r="G239" s="228"/>
      <c r="H239" s="91"/>
      <c r="I239" s="92" t="s">
        <v>28</v>
      </c>
      <c r="J239" s="93">
        <f>SUM(J238:J238)</f>
        <v>38</v>
      </c>
      <c r="K239" s="93">
        <f>SUM(K238:K238)</f>
        <v>3</v>
      </c>
      <c r="L239" s="93">
        <f>SUM(L238:L238)</f>
        <v>0</v>
      </c>
      <c r="M239" s="93">
        <f>SUM(M238:M238)</f>
        <v>34</v>
      </c>
      <c r="N239" s="217"/>
      <c r="O239" s="102"/>
      <c r="P239" s="102"/>
      <c r="Q239" s="102"/>
      <c r="R239" s="102"/>
      <c r="S239" s="102"/>
      <c r="T239" s="102"/>
      <c r="U239" s="217"/>
    </row>
    <row r="240" spans="1:21" ht="17.399999999999999" x14ac:dyDescent="0.3">
      <c r="A240" s="251" t="s">
        <v>452</v>
      </c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</row>
    <row r="241" spans="1:21" ht="24" customHeight="1" x14ac:dyDescent="0.3">
      <c r="A241" s="228" t="s">
        <v>134</v>
      </c>
      <c r="B241" s="228" t="s">
        <v>390</v>
      </c>
      <c r="C241" s="228" t="s">
        <v>453</v>
      </c>
      <c r="D241" s="228" t="s">
        <v>1</v>
      </c>
      <c r="E241" s="228">
        <v>400</v>
      </c>
      <c r="F241" s="277">
        <v>580</v>
      </c>
      <c r="G241" s="214">
        <v>45275</v>
      </c>
      <c r="H241" s="76">
        <v>3</v>
      </c>
      <c r="I241" s="98" t="s">
        <v>454</v>
      </c>
      <c r="J241" s="63">
        <v>8</v>
      </c>
      <c r="K241" s="63">
        <v>31</v>
      </c>
      <c r="L241" s="63">
        <v>53</v>
      </c>
      <c r="M241" s="63"/>
      <c r="N241" s="217">
        <f>(J243+K243+L243)/3</f>
        <v>113.33333333333333</v>
      </c>
      <c r="O241" s="102"/>
      <c r="P241" s="102"/>
      <c r="Q241" s="102"/>
      <c r="R241" s="102"/>
      <c r="S241" s="102"/>
      <c r="T241" s="102"/>
      <c r="U241" s="217">
        <f>MAX(J243:L243)/F241*100</f>
        <v>26.72413793103448</v>
      </c>
    </row>
    <row r="242" spans="1:21" ht="24" customHeight="1" x14ac:dyDescent="0.3">
      <c r="A242" s="213"/>
      <c r="B242" s="213"/>
      <c r="C242" s="213"/>
      <c r="D242" s="213"/>
      <c r="E242" s="213"/>
      <c r="F242" s="208"/>
      <c r="G242" s="231"/>
      <c r="H242" s="71">
        <v>4</v>
      </c>
      <c r="I242" s="95" t="s">
        <v>455</v>
      </c>
      <c r="J242" s="62">
        <v>68</v>
      </c>
      <c r="K242" s="62">
        <v>78</v>
      </c>
      <c r="L242" s="62">
        <v>102</v>
      </c>
      <c r="M242" s="62"/>
      <c r="N242" s="217"/>
      <c r="O242" s="102">
        <v>405</v>
      </c>
      <c r="P242" s="102">
        <v>404</v>
      </c>
      <c r="Q242" s="102">
        <v>410</v>
      </c>
      <c r="R242" s="102">
        <v>234</v>
      </c>
      <c r="S242" s="102">
        <v>234</v>
      </c>
      <c r="T242" s="102">
        <v>227</v>
      </c>
      <c r="U242" s="217"/>
    </row>
    <row r="243" spans="1:21" x14ac:dyDescent="0.3">
      <c r="A243" s="213"/>
      <c r="B243" s="213"/>
      <c r="C243" s="213"/>
      <c r="D243" s="213"/>
      <c r="E243" s="213"/>
      <c r="F243" s="208"/>
      <c r="G243" s="228"/>
      <c r="H243" s="91"/>
      <c r="I243" s="92" t="s">
        <v>28</v>
      </c>
      <c r="J243" s="93">
        <f>SUM(J241:J242)</f>
        <v>76</v>
      </c>
      <c r="K243" s="93">
        <f>SUM(K241:K242)</f>
        <v>109</v>
      </c>
      <c r="L243" s="93">
        <f>SUM(L241:L242)</f>
        <v>155</v>
      </c>
      <c r="M243" s="93">
        <f>SUM(M241:M242)</f>
        <v>0</v>
      </c>
      <c r="N243" s="217"/>
      <c r="O243" s="102"/>
      <c r="P243" s="102"/>
      <c r="Q243" s="102"/>
      <c r="R243" s="102"/>
      <c r="S243" s="102"/>
      <c r="T243" s="102"/>
      <c r="U243" s="217"/>
    </row>
    <row r="244" spans="1:21" ht="17.399999999999999" x14ac:dyDescent="0.3">
      <c r="A244" s="251" t="s">
        <v>456</v>
      </c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</row>
    <row r="245" spans="1:21" ht="24" customHeight="1" x14ac:dyDescent="0.3">
      <c r="A245" s="213" t="s">
        <v>134</v>
      </c>
      <c r="B245" s="213" t="s">
        <v>390</v>
      </c>
      <c r="C245" s="213" t="s">
        <v>457</v>
      </c>
      <c r="D245" s="213" t="s">
        <v>1</v>
      </c>
      <c r="E245" s="213">
        <v>160</v>
      </c>
      <c r="F245" s="208">
        <v>231</v>
      </c>
      <c r="G245" s="214">
        <v>45275</v>
      </c>
      <c r="H245" s="71">
        <v>1</v>
      </c>
      <c r="I245" s="95" t="s">
        <v>451</v>
      </c>
      <c r="J245" s="62">
        <v>45</v>
      </c>
      <c r="K245" s="62">
        <v>70</v>
      </c>
      <c r="L245" s="62">
        <v>75</v>
      </c>
      <c r="M245" s="62">
        <v>15</v>
      </c>
      <c r="N245" s="217">
        <f>(J246+K246+L246)/3</f>
        <v>63.333333333333336</v>
      </c>
      <c r="O245" s="102">
        <v>420</v>
      </c>
      <c r="P245" s="102">
        <v>415</v>
      </c>
      <c r="Q245" s="102">
        <v>415</v>
      </c>
      <c r="R245" s="102">
        <v>242</v>
      </c>
      <c r="S245" s="102">
        <v>235</v>
      </c>
      <c r="T245" s="102">
        <v>237</v>
      </c>
      <c r="U245" s="217">
        <f>MAX(J246:L246)/F245*100</f>
        <v>32.467532467532465</v>
      </c>
    </row>
    <row r="246" spans="1:21" x14ac:dyDescent="0.3">
      <c r="A246" s="213"/>
      <c r="B246" s="213"/>
      <c r="C246" s="213"/>
      <c r="D246" s="213"/>
      <c r="E246" s="213"/>
      <c r="F246" s="208"/>
      <c r="G246" s="228"/>
      <c r="H246" s="91"/>
      <c r="I246" s="92" t="s">
        <v>28</v>
      </c>
      <c r="J246" s="93">
        <f>SUM(J245)</f>
        <v>45</v>
      </c>
      <c r="K246" s="93">
        <f>SUM(K245)</f>
        <v>70</v>
      </c>
      <c r="L246" s="93">
        <f>SUM(L245)</f>
        <v>75</v>
      </c>
      <c r="M246" s="93">
        <f>SUM(M245)</f>
        <v>15</v>
      </c>
      <c r="N246" s="217"/>
      <c r="O246" s="102"/>
      <c r="P246" s="102"/>
      <c r="Q246" s="102"/>
      <c r="R246" s="102"/>
      <c r="S246" s="102"/>
      <c r="T246" s="102"/>
      <c r="U246" s="217"/>
    </row>
    <row r="247" spans="1:21" ht="17.399999999999999" x14ac:dyDescent="0.3">
      <c r="A247" s="251" t="s">
        <v>892</v>
      </c>
      <c r="B247" s="251"/>
      <c r="C247" s="251"/>
      <c r="D247" s="251"/>
      <c r="E247" s="251"/>
      <c r="F247" s="251"/>
      <c r="G247" s="251"/>
      <c r="H247" s="251"/>
      <c r="I247" s="251"/>
      <c r="J247" s="251"/>
      <c r="K247" s="251"/>
      <c r="L247" s="251"/>
      <c r="M247" s="251"/>
      <c r="N247" s="251"/>
      <c r="O247" s="251"/>
      <c r="P247" s="251"/>
      <c r="Q247" s="251"/>
      <c r="R247" s="251"/>
      <c r="S247" s="251"/>
      <c r="T247" s="251"/>
      <c r="U247" s="251"/>
    </row>
    <row r="248" spans="1:21" ht="24" customHeight="1" x14ac:dyDescent="0.3">
      <c r="A248" s="213" t="s">
        <v>134</v>
      </c>
      <c r="B248" s="213" t="s">
        <v>390</v>
      </c>
      <c r="C248" s="213" t="s">
        <v>893</v>
      </c>
      <c r="D248" s="213" t="s">
        <v>1</v>
      </c>
      <c r="E248" s="213">
        <v>160</v>
      </c>
      <c r="F248" s="208">
        <v>231</v>
      </c>
      <c r="G248" s="214">
        <v>45275</v>
      </c>
      <c r="H248" s="71">
        <v>1</v>
      </c>
      <c r="I248" s="95" t="s">
        <v>451</v>
      </c>
      <c r="J248" s="62">
        <v>123</v>
      </c>
      <c r="K248" s="62">
        <v>128</v>
      </c>
      <c r="L248" s="62">
        <v>120</v>
      </c>
      <c r="M248" s="62">
        <v>14</v>
      </c>
      <c r="N248" s="217">
        <f>(J249+K249+L249)/3</f>
        <v>123.66666666666667</v>
      </c>
      <c r="O248" s="102">
        <v>407</v>
      </c>
      <c r="P248" s="102">
        <v>408</v>
      </c>
      <c r="Q248" s="102">
        <v>407</v>
      </c>
      <c r="R248" s="102">
        <v>233</v>
      </c>
      <c r="S248" s="102">
        <v>232</v>
      </c>
      <c r="T248" s="102">
        <v>236</v>
      </c>
      <c r="U248" s="217">
        <f>MAX(J249:L249)/F248*100</f>
        <v>55.411255411255411</v>
      </c>
    </row>
    <row r="249" spans="1:21" x14ac:dyDescent="0.3">
      <c r="A249" s="213"/>
      <c r="B249" s="213"/>
      <c r="C249" s="213"/>
      <c r="D249" s="213"/>
      <c r="E249" s="213"/>
      <c r="F249" s="208"/>
      <c r="G249" s="228"/>
      <c r="H249" s="91"/>
      <c r="I249" s="92" t="s">
        <v>28</v>
      </c>
      <c r="J249" s="93">
        <f>SUM(J248)</f>
        <v>123</v>
      </c>
      <c r="K249" s="93">
        <f>SUM(K248)</f>
        <v>128</v>
      </c>
      <c r="L249" s="93">
        <f>SUM(L248)</f>
        <v>120</v>
      </c>
      <c r="M249" s="93">
        <f>SUM(M248)</f>
        <v>14</v>
      </c>
      <c r="N249" s="217"/>
      <c r="O249" s="102"/>
      <c r="P249" s="102"/>
      <c r="Q249" s="102"/>
      <c r="R249" s="102"/>
      <c r="S249" s="102"/>
      <c r="T249" s="102"/>
      <c r="U249" s="217"/>
    </row>
    <row r="251" spans="1:21" ht="24" customHeight="1" x14ac:dyDescent="0.3">
      <c r="A251" s="213" t="s">
        <v>134</v>
      </c>
      <c r="B251" s="213" t="s">
        <v>390</v>
      </c>
      <c r="C251" s="213" t="s">
        <v>548</v>
      </c>
      <c r="D251" s="213" t="s">
        <v>1</v>
      </c>
      <c r="E251" s="213">
        <v>630</v>
      </c>
      <c r="F251" s="208">
        <v>900</v>
      </c>
      <c r="G251" s="214">
        <v>45271</v>
      </c>
      <c r="H251" s="71">
        <v>1</v>
      </c>
      <c r="I251" s="95" t="s">
        <v>549</v>
      </c>
      <c r="J251" s="62">
        <v>10</v>
      </c>
      <c r="K251" s="62">
        <v>11</v>
      </c>
      <c r="L251" s="62">
        <v>11</v>
      </c>
      <c r="M251" s="62"/>
      <c r="N251" s="217">
        <v>86</v>
      </c>
      <c r="O251" s="102">
        <v>394</v>
      </c>
      <c r="P251" s="102">
        <v>396</v>
      </c>
      <c r="Q251" s="102">
        <v>395</v>
      </c>
      <c r="R251" s="102">
        <v>227</v>
      </c>
      <c r="S251" s="102">
        <v>228</v>
      </c>
      <c r="T251" s="102">
        <v>227</v>
      </c>
      <c r="U251" s="217">
        <v>9.67</v>
      </c>
    </row>
    <row r="252" spans="1:21" ht="24" customHeight="1" x14ac:dyDescent="0.3">
      <c r="A252" s="213"/>
      <c r="B252" s="213"/>
      <c r="C252" s="213"/>
      <c r="D252" s="213"/>
      <c r="E252" s="213"/>
      <c r="F252" s="208"/>
      <c r="G252" s="215"/>
      <c r="H252" s="71">
        <v>2</v>
      </c>
      <c r="I252" s="95" t="s">
        <v>550</v>
      </c>
      <c r="J252" s="62">
        <v>78</v>
      </c>
      <c r="K252" s="62">
        <v>73</v>
      </c>
      <c r="L252" s="62">
        <v>75</v>
      </c>
      <c r="M252" s="62"/>
      <c r="N252" s="217"/>
      <c r="O252" s="102">
        <v>394</v>
      </c>
      <c r="P252" s="102">
        <v>396</v>
      </c>
      <c r="Q252" s="102">
        <v>395</v>
      </c>
      <c r="R252" s="102">
        <v>227</v>
      </c>
      <c r="S252" s="102">
        <v>228</v>
      </c>
      <c r="T252" s="102">
        <v>227</v>
      </c>
      <c r="U252" s="217"/>
    </row>
    <row r="253" spans="1:21" x14ac:dyDescent="0.3">
      <c r="A253" s="213"/>
      <c r="B253" s="213"/>
      <c r="C253" s="213"/>
      <c r="D253" s="213"/>
      <c r="E253" s="213"/>
      <c r="F253" s="208"/>
      <c r="G253" s="228"/>
      <c r="H253" s="91"/>
      <c r="I253" s="92" t="s">
        <v>28</v>
      </c>
      <c r="J253" s="93">
        <f>SUM(J251)</f>
        <v>10</v>
      </c>
      <c r="K253" s="93">
        <f>SUM(K251)</f>
        <v>11</v>
      </c>
      <c r="L253" s="93">
        <f>SUM(L251)</f>
        <v>11</v>
      </c>
      <c r="M253" s="93">
        <f>SUM(M251)</f>
        <v>0</v>
      </c>
      <c r="N253" s="217"/>
      <c r="O253" s="102"/>
      <c r="P253" s="102"/>
      <c r="Q253" s="102"/>
      <c r="R253" s="102"/>
      <c r="S253" s="102"/>
      <c r="T253" s="102"/>
      <c r="U253" s="217"/>
    </row>
    <row r="254" spans="1:21" ht="18.75" customHeight="1" x14ac:dyDescent="0.3">
      <c r="A254" s="223" t="s">
        <v>791</v>
      </c>
      <c r="B254" s="223"/>
      <c r="C254" s="223"/>
      <c r="D254" s="223"/>
      <c r="E254" s="223"/>
      <c r="F254" s="223"/>
      <c r="G254" s="223"/>
      <c r="H254" s="223"/>
      <c r="I254" s="223"/>
      <c r="J254" s="223"/>
      <c r="K254" s="223"/>
      <c r="L254" s="223"/>
      <c r="M254" s="223"/>
      <c r="N254" s="223"/>
      <c r="O254" s="223"/>
      <c r="P254" s="223"/>
      <c r="Q254" s="223"/>
      <c r="R254" s="223"/>
      <c r="S254" s="223"/>
      <c r="T254" s="223"/>
      <c r="U254" s="223"/>
    </row>
    <row r="255" spans="1:21" ht="13.95" customHeight="1" x14ac:dyDescent="0.3">
      <c r="A255" s="213" t="s">
        <v>792</v>
      </c>
      <c r="B255" s="213" t="s">
        <v>793</v>
      </c>
      <c r="C255" s="213" t="s">
        <v>894</v>
      </c>
      <c r="D255" s="213" t="s">
        <v>1</v>
      </c>
      <c r="E255" s="213">
        <v>250</v>
      </c>
      <c r="F255" s="213">
        <v>362</v>
      </c>
      <c r="G255" s="234">
        <v>45271</v>
      </c>
      <c r="H255" s="71">
        <v>1</v>
      </c>
      <c r="I255" s="71" t="s">
        <v>794</v>
      </c>
      <c r="J255" s="62">
        <v>43</v>
      </c>
      <c r="K255" s="62">
        <v>44</v>
      </c>
      <c r="L255" s="62">
        <v>50</v>
      </c>
      <c r="M255" s="62">
        <v>2.8</v>
      </c>
      <c r="N255" s="235">
        <f>(L259+K259+J259)/3</f>
        <v>128.46666666666667</v>
      </c>
      <c r="O255" s="208">
        <v>407</v>
      </c>
      <c r="P255" s="208">
        <v>406</v>
      </c>
      <c r="Q255" s="208">
        <v>408</v>
      </c>
      <c r="R255" s="208">
        <v>230</v>
      </c>
      <c r="S255" s="208">
        <v>228</v>
      </c>
      <c r="T255" s="208">
        <v>235</v>
      </c>
      <c r="U255" s="295">
        <f>MAX(J259:L259)/F255*100</f>
        <v>38.39779005524862</v>
      </c>
    </row>
    <row r="256" spans="1:21" x14ac:dyDescent="0.3">
      <c r="A256" s="213"/>
      <c r="B256" s="213"/>
      <c r="C256" s="213"/>
      <c r="D256" s="213"/>
      <c r="E256" s="213"/>
      <c r="F256" s="213"/>
      <c r="G256" s="234"/>
      <c r="H256" s="71">
        <v>2</v>
      </c>
      <c r="I256" s="71" t="s">
        <v>794</v>
      </c>
      <c r="J256" s="62">
        <v>0</v>
      </c>
      <c r="K256" s="62">
        <v>0</v>
      </c>
      <c r="L256" s="62">
        <v>0</v>
      </c>
      <c r="M256" s="62">
        <v>0</v>
      </c>
      <c r="N256" s="235"/>
      <c r="O256" s="208"/>
      <c r="P256" s="208"/>
      <c r="Q256" s="208"/>
      <c r="R256" s="208"/>
      <c r="S256" s="208"/>
      <c r="T256" s="208"/>
      <c r="U256" s="295"/>
    </row>
    <row r="257" spans="1:21" x14ac:dyDescent="0.3">
      <c r="A257" s="213"/>
      <c r="B257" s="213"/>
      <c r="C257" s="213"/>
      <c r="D257" s="213"/>
      <c r="E257" s="213"/>
      <c r="F257" s="213"/>
      <c r="G257" s="234"/>
      <c r="H257" s="71">
        <v>3</v>
      </c>
      <c r="I257" s="71" t="s">
        <v>794</v>
      </c>
      <c r="J257" s="62">
        <v>2.6</v>
      </c>
      <c r="K257" s="62">
        <v>7</v>
      </c>
      <c r="L257" s="62">
        <v>7.2</v>
      </c>
      <c r="M257" s="62">
        <v>3.9</v>
      </c>
      <c r="N257" s="235"/>
      <c r="O257" s="208"/>
      <c r="P257" s="208"/>
      <c r="Q257" s="208"/>
      <c r="R257" s="208"/>
      <c r="S257" s="208"/>
      <c r="T257" s="208"/>
      <c r="U257" s="295"/>
    </row>
    <row r="258" spans="1:21" ht="14.25" customHeight="1" x14ac:dyDescent="0.3">
      <c r="A258" s="213"/>
      <c r="B258" s="213"/>
      <c r="C258" s="213"/>
      <c r="D258" s="213"/>
      <c r="E258" s="213"/>
      <c r="F258" s="213"/>
      <c r="G258" s="234"/>
      <c r="H258" s="71">
        <v>4</v>
      </c>
      <c r="I258" s="71" t="s">
        <v>794</v>
      </c>
      <c r="J258" s="62">
        <v>73</v>
      </c>
      <c r="K258" s="62">
        <v>88</v>
      </c>
      <c r="L258" s="62">
        <v>70.599999999999994</v>
      </c>
      <c r="M258" s="62">
        <v>5.3</v>
      </c>
      <c r="N258" s="235"/>
      <c r="O258" s="208"/>
      <c r="P258" s="208"/>
      <c r="Q258" s="208"/>
      <c r="R258" s="208"/>
      <c r="S258" s="208"/>
      <c r="T258" s="208"/>
      <c r="U258" s="295"/>
    </row>
    <row r="259" spans="1:21" x14ac:dyDescent="0.3">
      <c r="A259" s="213"/>
      <c r="B259" s="213"/>
      <c r="C259" s="213"/>
      <c r="D259" s="213"/>
      <c r="E259" s="213"/>
      <c r="F259" s="213"/>
      <c r="G259" s="234"/>
      <c r="H259" s="71"/>
      <c r="I259" s="72" t="s">
        <v>28</v>
      </c>
      <c r="J259" s="73">
        <f>SUM(J255:J258)</f>
        <v>118.6</v>
      </c>
      <c r="K259" s="73">
        <f>SUM(K255:K258)</f>
        <v>139</v>
      </c>
      <c r="L259" s="73">
        <f>SUM(L255:L258)</f>
        <v>127.8</v>
      </c>
      <c r="M259" s="73">
        <f>SUM(M255:M258)</f>
        <v>12</v>
      </c>
      <c r="N259" s="235"/>
      <c r="O259" s="208"/>
      <c r="P259" s="208"/>
      <c r="Q259" s="208"/>
      <c r="R259" s="208"/>
      <c r="S259" s="208"/>
      <c r="T259" s="208"/>
      <c r="U259" s="295"/>
    </row>
    <row r="260" spans="1:21" ht="13.95" customHeight="1" x14ac:dyDescent="0.3">
      <c r="A260" s="213" t="s">
        <v>792</v>
      </c>
      <c r="B260" s="213" t="s">
        <v>793</v>
      </c>
      <c r="C260" s="213" t="s">
        <v>895</v>
      </c>
      <c r="D260" s="213" t="s">
        <v>1</v>
      </c>
      <c r="E260" s="213">
        <v>250</v>
      </c>
      <c r="F260" s="213">
        <v>361</v>
      </c>
      <c r="G260" s="210">
        <v>45271</v>
      </c>
      <c r="H260" s="71">
        <v>1</v>
      </c>
      <c r="I260" s="71" t="s">
        <v>795</v>
      </c>
      <c r="J260" s="62">
        <v>2.4</v>
      </c>
      <c r="K260" s="62">
        <v>0</v>
      </c>
      <c r="L260" s="62">
        <v>0</v>
      </c>
      <c r="M260" s="62">
        <v>0</v>
      </c>
      <c r="N260" s="235">
        <f>(L262+K262+J262)/3</f>
        <v>35.766666666666666</v>
      </c>
      <c r="O260" s="208">
        <v>417</v>
      </c>
      <c r="P260" s="208">
        <v>411</v>
      </c>
      <c r="Q260" s="208">
        <v>416</v>
      </c>
      <c r="R260" s="208">
        <v>238</v>
      </c>
      <c r="S260" s="208">
        <v>242</v>
      </c>
      <c r="T260" s="208">
        <v>233</v>
      </c>
      <c r="U260" s="295">
        <f>MAX(J262:L262)/F260*100</f>
        <v>12.160664819944598</v>
      </c>
    </row>
    <row r="261" spans="1:21" x14ac:dyDescent="0.3">
      <c r="A261" s="213"/>
      <c r="B261" s="213"/>
      <c r="C261" s="213"/>
      <c r="D261" s="213"/>
      <c r="E261" s="213"/>
      <c r="F261" s="213"/>
      <c r="G261" s="210"/>
      <c r="H261" s="71">
        <v>2</v>
      </c>
      <c r="I261" s="71" t="s">
        <v>795</v>
      </c>
      <c r="J261" s="62">
        <v>23.8</v>
      </c>
      <c r="K261" s="62">
        <v>37.200000000000003</v>
      </c>
      <c r="L261" s="62">
        <v>43.9</v>
      </c>
      <c r="M261" s="62">
        <v>18.600000000000001</v>
      </c>
      <c r="N261" s="235"/>
      <c r="O261" s="208"/>
      <c r="P261" s="208"/>
      <c r="Q261" s="208"/>
      <c r="R261" s="208"/>
      <c r="S261" s="208"/>
      <c r="T261" s="208"/>
      <c r="U261" s="295"/>
    </row>
    <row r="262" spans="1:21" x14ac:dyDescent="0.3">
      <c r="A262" s="213"/>
      <c r="B262" s="213"/>
      <c r="C262" s="213"/>
      <c r="D262" s="213"/>
      <c r="E262" s="213"/>
      <c r="F262" s="213"/>
      <c r="G262" s="210"/>
      <c r="H262" s="71"/>
      <c r="I262" s="72" t="s">
        <v>28</v>
      </c>
      <c r="J262" s="73">
        <f>SUM(J260:J261)</f>
        <v>26.2</v>
      </c>
      <c r="K262" s="73">
        <f>SUM(K260:K261)</f>
        <v>37.200000000000003</v>
      </c>
      <c r="L262" s="73">
        <f>SUM(L260:L261)</f>
        <v>43.9</v>
      </c>
      <c r="M262" s="73">
        <f>SUM(M260:M261)</f>
        <v>18.600000000000001</v>
      </c>
      <c r="N262" s="235"/>
      <c r="O262" s="208"/>
      <c r="P262" s="208"/>
      <c r="Q262" s="208"/>
      <c r="R262" s="208"/>
      <c r="S262" s="208"/>
      <c r="T262" s="208"/>
      <c r="U262" s="295"/>
    </row>
    <row r="263" spans="1:21" ht="18.75" customHeight="1" x14ac:dyDescent="0.3">
      <c r="A263" s="223" t="s">
        <v>796</v>
      </c>
      <c r="B263" s="223"/>
      <c r="C263" s="223"/>
      <c r="D263" s="223"/>
      <c r="E263" s="223"/>
      <c r="F263" s="223"/>
      <c r="G263" s="223"/>
      <c r="H263" s="223"/>
      <c r="I263" s="223"/>
      <c r="J263" s="223"/>
      <c r="K263" s="223"/>
      <c r="L263" s="223"/>
      <c r="M263" s="223"/>
      <c r="N263" s="223"/>
      <c r="O263" s="223"/>
      <c r="P263" s="223"/>
      <c r="Q263" s="223"/>
      <c r="R263" s="223"/>
      <c r="S263" s="223"/>
      <c r="T263" s="223"/>
      <c r="U263" s="223"/>
    </row>
    <row r="264" spans="1:21" ht="13.95" customHeight="1" x14ac:dyDescent="0.3">
      <c r="A264" s="213" t="s">
        <v>792</v>
      </c>
      <c r="B264" s="213" t="s">
        <v>793</v>
      </c>
      <c r="C264" s="213" t="s">
        <v>896</v>
      </c>
      <c r="D264" s="213" t="s">
        <v>1</v>
      </c>
      <c r="E264" s="213">
        <v>630</v>
      </c>
      <c r="F264" s="213">
        <v>910</v>
      </c>
      <c r="G264" s="210">
        <v>45272</v>
      </c>
      <c r="H264" s="71">
        <v>1</v>
      </c>
      <c r="I264" s="71" t="s">
        <v>797</v>
      </c>
      <c r="J264" s="62">
        <v>14.6</v>
      </c>
      <c r="K264" s="62">
        <v>8.5</v>
      </c>
      <c r="L264" s="62">
        <v>1.9</v>
      </c>
      <c r="M264" s="62">
        <v>6.2</v>
      </c>
      <c r="N264" s="235">
        <f>(L269+K269+J269)/3</f>
        <v>27.866666666666664</v>
      </c>
      <c r="O264" s="208">
        <v>412</v>
      </c>
      <c r="P264" s="208">
        <v>412</v>
      </c>
      <c r="Q264" s="208">
        <v>411</v>
      </c>
      <c r="R264" s="208">
        <v>233</v>
      </c>
      <c r="S264" s="208">
        <v>233</v>
      </c>
      <c r="T264" s="208">
        <v>234</v>
      </c>
      <c r="U264" s="295">
        <f>MAX(J269:L269)/F264*100</f>
        <v>4.8241758241758239</v>
      </c>
    </row>
    <row r="265" spans="1:21" x14ac:dyDescent="0.3">
      <c r="A265" s="213"/>
      <c r="B265" s="213"/>
      <c r="C265" s="213"/>
      <c r="D265" s="213"/>
      <c r="E265" s="213"/>
      <c r="F265" s="213"/>
      <c r="G265" s="210"/>
      <c r="H265" s="71">
        <v>2</v>
      </c>
      <c r="I265" s="71" t="s">
        <v>798</v>
      </c>
      <c r="J265" s="62">
        <v>0.1</v>
      </c>
      <c r="K265" s="62">
        <v>0</v>
      </c>
      <c r="L265" s="62">
        <v>0</v>
      </c>
      <c r="M265" s="62">
        <v>0</v>
      </c>
      <c r="N265" s="235"/>
      <c r="O265" s="208"/>
      <c r="P265" s="208"/>
      <c r="Q265" s="208"/>
      <c r="R265" s="208"/>
      <c r="S265" s="208"/>
      <c r="T265" s="208"/>
      <c r="U265" s="295"/>
    </row>
    <row r="266" spans="1:21" x14ac:dyDescent="0.3">
      <c r="A266" s="213"/>
      <c r="B266" s="213"/>
      <c r="C266" s="213"/>
      <c r="D266" s="213"/>
      <c r="E266" s="213"/>
      <c r="F266" s="213"/>
      <c r="G266" s="210"/>
      <c r="H266" s="71">
        <v>3</v>
      </c>
      <c r="I266" s="71" t="s">
        <v>799</v>
      </c>
      <c r="J266" s="62">
        <v>4.5</v>
      </c>
      <c r="K266" s="62">
        <v>3.8</v>
      </c>
      <c r="L266" s="62">
        <v>1.9</v>
      </c>
      <c r="M266" s="62">
        <v>0</v>
      </c>
      <c r="N266" s="235"/>
      <c r="O266" s="208"/>
      <c r="P266" s="208"/>
      <c r="Q266" s="208"/>
      <c r="R266" s="208"/>
      <c r="S266" s="208"/>
      <c r="T266" s="208"/>
      <c r="U266" s="295"/>
    </row>
    <row r="267" spans="1:21" ht="14.25" customHeight="1" x14ac:dyDescent="0.3">
      <c r="A267" s="213"/>
      <c r="B267" s="213"/>
      <c r="C267" s="213"/>
      <c r="D267" s="213"/>
      <c r="E267" s="213"/>
      <c r="F267" s="213"/>
      <c r="G267" s="210"/>
      <c r="H267" s="71">
        <v>4</v>
      </c>
      <c r="I267" s="71" t="s">
        <v>399</v>
      </c>
      <c r="J267" s="62">
        <v>1.2</v>
      </c>
      <c r="K267" s="62">
        <v>7</v>
      </c>
      <c r="L267" s="62">
        <v>40.1</v>
      </c>
      <c r="M267" s="62">
        <v>23.5</v>
      </c>
      <c r="N267" s="235"/>
      <c r="O267" s="208"/>
      <c r="P267" s="208"/>
      <c r="Q267" s="208"/>
      <c r="R267" s="208"/>
      <c r="S267" s="208"/>
      <c r="T267" s="208"/>
      <c r="U267" s="295"/>
    </row>
    <row r="268" spans="1:21" ht="14.25" customHeight="1" x14ac:dyDescent="0.3">
      <c r="A268" s="213"/>
      <c r="B268" s="213"/>
      <c r="C268" s="213"/>
      <c r="D268" s="213"/>
      <c r="E268" s="213"/>
      <c r="F268" s="213"/>
      <c r="G268" s="210"/>
      <c r="H268" s="71">
        <v>5</v>
      </c>
      <c r="I268" s="71" t="s">
        <v>800</v>
      </c>
      <c r="J268" s="62">
        <v>5.6</v>
      </c>
      <c r="K268" s="62">
        <v>14.6</v>
      </c>
      <c r="L268" s="62">
        <v>6.6</v>
      </c>
      <c r="M268" s="62">
        <v>10.8</v>
      </c>
      <c r="N268" s="235"/>
      <c r="O268" s="208"/>
      <c r="P268" s="208"/>
      <c r="Q268" s="208"/>
      <c r="R268" s="208"/>
      <c r="S268" s="208"/>
      <c r="T268" s="208"/>
      <c r="U268" s="295"/>
    </row>
    <row r="269" spans="1:21" x14ac:dyDescent="0.3">
      <c r="A269" s="213"/>
      <c r="B269" s="213"/>
      <c r="C269" s="213"/>
      <c r="D269" s="213"/>
      <c r="E269" s="213"/>
      <c r="F269" s="213"/>
      <c r="G269" s="210"/>
      <c r="H269" s="71"/>
      <c r="I269" s="72" t="s">
        <v>28</v>
      </c>
      <c r="J269" s="73">
        <f>SUM(J264:J267)</f>
        <v>20.399999999999999</v>
      </c>
      <c r="K269" s="73">
        <f>SUM(K264:K267)</f>
        <v>19.3</v>
      </c>
      <c r="L269" s="73">
        <f>SUM(L264:L267)</f>
        <v>43.9</v>
      </c>
      <c r="M269" s="73">
        <f>SUM(M264:M267)</f>
        <v>29.7</v>
      </c>
      <c r="N269" s="235"/>
      <c r="O269" s="208"/>
      <c r="P269" s="208"/>
      <c r="Q269" s="208"/>
      <c r="R269" s="208"/>
      <c r="S269" s="208"/>
      <c r="T269" s="208"/>
      <c r="U269" s="295"/>
    </row>
    <row r="270" spans="1:21" ht="13.95" customHeight="1" x14ac:dyDescent="0.3">
      <c r="A270" s="213" t="s">
        <v>792</v>
      </c>
      <c r="B270" s="213" t="s">
        <v>793</v>
      </c>
      <c r="C270" s="213" t="s">
        <v>897</v>
      </c>
      <c r="D270" s="213" t="s">
        <v>1</v>
      </c>
      <c r="E270" s="213">
        <v>1000</v>
      </c>
      <c r="F270" s="213">
        <v>1443.41</v>
      </c>
      <c r="G270" s="210">
        <v>45272</v>
      </c>
      <c r="H270" s="71">
        <v>1</v>
      </c>
      <c r="I270" s="71" t="s">
        <v>801</v>
      </c>
      <c r="J270" s="62">
        <v>72</v>
      </c>
      <c r="K270" s="62">
        <v>72.8</v>
      </c>
      <c r="L270" s="62">
        <v>54</v>
      </c>
      <c r="M270" s="62">
        <v>4.3</v>
      </c>
      <c r="N270" s="235">
        <f>(L272+K272+J272)/3</f>
        <v>66.266666666666666</v>
      </c>
      <c r="O270" s="208">
        <v>406</v>
      </c>
      <c r="P270" s="208">
        <v>407</v>
      </c>
      <c r="Q270" s="208">
        <v>406</v>
      </c>
      <c r="R270" s="208">
        <v>230</v>
      </c>
      <c r="S270" s="208">
        <v>230</v>
      </c>
      <c r="T270" s="208">
        <v>231</v>
      </c>
      <c r="U270" s="295">
        <f>MAX(J272:L272)/F270*100</f>
        <v>5.0436120021338358</v>
      </c>
    </row>
    <row r="271" spans="1:21" x14ac:dyDescent="0.3">
      <c r="A271" s="213"/>
      <c r="B271" s="213"/>
      <c r="C271" s="213"/>
      <c r="D271" s="213"/>
      <c r="E271" s="213"/>
      <c r="F271" s="213"/>
      <c r="G271" s="210"/>
      <c r="H271" s="71">
        <v>2</v>
      </c>
      <c r="I271" s="71" t="s">
        <v>802</v>
      </c>
      <c r="J271" s="62">
        <v>0</v>
      </c>
      <c r="K271" s="62">
        <v>0</v>
      </c>
      <c r="L271" s="62">
        <v>0</v>
      </c>
      <c r="M271" s="62">
        <v>0</v>
      </c>
      <c r="N271" s="235"/>
      <c r="O271" s="208"/>
      <c r="P271" s="208"/>
      <c r="Q271" s="208"/>
      <c r="R271" s="208"/>
      <c r="S271" s="208"/>
      <c r="T271" s="208"/>
      <c r="U271" s="295"/>
    </row>
    <row r="272" spans="1:21" x14ac:dyDescent="0.3">
      <c r="A272" s="213"/>
      <c r="B272" s="213"/>
      <c r="C272" s="213"/>
      <c r="D272" s="213"/>
      <c r="E272" s="213"/>
      <c r="F272" s="213"/>
      <c r="G272" s="210"/>
      <c r="H272" s="71"/>
      <c r="I272" s="72" t="s">
        <v>28</v>
      </c>
      <c r="J272" s="73">
        <f>SUM(J270:J271)</f>
        <v>72</v>
      </c>
      <c r="K272" s="73">
        <f>SUM(K270:K271)</f>
        <v>72.8</v>
      </c>
      <c r="L272" s="73">
        <f>SUM(L270:L271)</f>
        <v>54</v>
      </c>
      <c r="M272" s="73">
        <f>SUM(M270:M271)</f>
        <v>4.3</v>
      </c>
      <c r="N272" s="235"/>
      <c r="O272" s="208"/>
      <c r="P272" s="208"/>
      <c r="Q272" s="208"/>
      <c r="R272" s="208"/>
      <c r="S272" s="208"/>
      <c r="T272" s="208"/>
      <c r="U272" s="295"/>
    </row>
    <row r="273" spans="1:21" ht="13.95" customHeight="1" x14ac:dyDescent="0.3">
      <c r="A273" s="213" t="s">
        <v>792</v>
      </c>
      <c r="B273" s="213" t="s">
        <v>793</v>
      </c>
      <c r="C273" s="213" t="s">
        <v>898</v>
      </c>
      <c r="D273" s="213" t="s">
        <v>1</v>
      </c>
      <c r="E273" s="213">
        <v>1000</v>
      </c>
      <c r="F273" s="213">
        <v>1440</v>
      </c>
      <c r="G273" s="210">
        <v>45271</v>
      </c>
      <c r="H273" s="71">
        <v>1</v>
      </c>
      <c r="I273" s="71" t="s">
        <v>803</v>
      </c>
      <c r="J273" s="62">
        <v>19</v>
      </c>
      <c r="K273" s="62">
        <v>22</v>
      </c>
      <c r="L273" s="62">
        <v>18.899999999999999</v>
      </c>
      <c r="M273" s="62">
        <v>7.8</v>
      </c>
      <c r="N273" s="235">
        <f>(L282+K282+J282)/3</f>
        <v>133.1</v>
      </c>
      <c r="O273" s="208">
        <v>406</v>
      </c>
      <c r="P273" s="208">
        <v>405</v>
      </c>
      <c r="Q273" s="208">
        <v>407</v>
      </c>
      <c r="R273" s="208">
        <v>232</v>
      </c>
      <c r="S273" s="208">
        <v>232</v>
      </c>
      <c r="T273" s="208">
        <v>233</v>
      </c>
      <c r="U273" s="295">
        <f>MAX(J282:L282)/F273*100</f>
        <v>11.131944444444446</v>
      </c>
    </row>
    <row r="274" spans="1:21" x14ac:dyDescent="0.3">
      <c r="A274" s="213"/>
      <c r="B274" s="213"/>
      <c r="C274" s="213"/>
      <c r="D274" s="213"/>
      <c r="E274" s="213"/>
      <c r="F274" s="213"/>
      <c r="G274" s="210"/>
      <c r="H274" s="71">
        <v>2</v>
      </c>
      <c r="I274" s="71" t="s">
        <v>803</v>
      </c>
      <c r="J274" s="62">
        <v>50.9</v>
      </c>
      <c r="K274" s="62">
        <v>16.600000000000001</v>
      </c>
      <c r="L274" s="62">
        <v>15.4</v>
      </c>
      <c r="M274" s="62">
        <v>24</v>
      </c>
      <c r="N274" s="235"/>
      <c r="O274" s="208"/>
      <c r="P274" s="208"/>
      <c r="Q274" s="208"/>
      <c r="R274" s="208"/>
      <c r="S274" s="208"/>
      <c r="T274" s="208"/>
      <c r="U274" s="295"/>
    </row>
    <row r="275" spans="1:21" x14ac:dyDescent="0.3">
      <c r="A275" s="213"/>
      <c r="B275" s="213"/>
      <c r="C275" s="213"/>
      <c r="D275" s="213"/>
      <c r="E275" s="213"/>
      <c r="F275" s="213"/>
      <c r="G275" s="210"/>
      <c r="H275" s="71">
        <v>3</v>
      </c>
      <c r="I275" s="71"/>
      <c r="J275" s="62">
        <v>0</v>
      </c>
      <c r="K275" s="62">
        <v>0</v>
      </c>
      <c r="L275" s="62">
        <v>0</v>
      </c>
      <c r="M275" s="62">
        <v>0</v>
      </c>
      <c r="N275" s="235"/>
      <c r="O275" s="208"/>
      <c r="P275" s="208"/>
      <c r="Q275" s="208"/>
      <c r="R275" s="208"/>
      <c r="S275" s="208"/>
      <c r="T275" s="208"/>
      <c r="U275" s="295"/>
    </row>
    <row r="276" spans="1:21" x14ac:dyDescent="0.3">
      <c r="A276" s="213"/>
      <c r="B276" s="213"/>
      <c r="C276" s="213"/>
      <c r="D276" s="213"/>
      <c r="E276" s="213"/>
      <c r="F276" s="213"/>
      <c r="G276" s="210"/>
      <c r="H276" s="71">
        <v>4</v>
      </c>
      <c r="I276" s="71" t="s">
        <v>804</v>
      </c>
      <c r="J276" s="62">
        <v>30</v>
      </c>
      <c r="K276" s="62">
        <v>22.9</v>
      </c>
      <c r="L276" s="62">
        <v>21.7</v>
      </c>
      <c r="M276" s="62">
        <v>9.9</v>
      </c>
      <c r="N276" s="235"/>
      <c r="O276" s="208"/>
      <c r="P276" s="208"/>
      <c r="Q276" s="208"/>
      <c r="R276" s="208"/>
      <c r="S276" s="208"/>
      <c r="T276" s="208"/>
      <c r="U276" s="295"/>
    </row>
    <row r="277" spans="1:21" x14ac:dyDescent="0.3">
      <c r="A277" s="213"/>
      <c r="B277" s="213"/>
      <c r="C277" s="213"/>
      <c r="D277" s="213"/>
      <c r="E277" s="213"/>
      <c r="F277" s="213"/>
      <c r="G277" s="210"/>
      <c r="H277" s="71">
        <v>5</v>
      </c>
      <c r="I277" s="71" t="s">
        <v>805</v>
      </c>
      <c r="J277" s="62">
        <v>12.2</v>
      </c>
      <c r="K277" s="62">
        <v>13.1</v>
      </c>
      <c r="L277" s="62">
        <v>27.6</v>
      </c>
      <c r="M277" s="62">
        <v>4.5</v>
      </c>
      <c r="N277" s="235"/>
      <c r="O277" s="208"/>
      <c r="P277" s="208"/>
      <c r="Q277" s="208"/>
      <c r="R277" s="208"/>
      <c r="S277" s="208"/>
      <c r="T277" s="208"/>
      <c r="U277" s="295"/>
    </row>
    <row r="278" spans="1:21" x14ac:dyDescent="0.3">
      <c r="A278" s="213"/>
      <c r="B278" s="213"/>
      <c r="C278" s="213"/>
      <c r="D278" s="213"/>
      <c r="E278" s="213"/>
      <c r="F278" s="213"/>
      <c r="G278" s="210"/>
      <c r="H278" s="71">
        <v>6</v>
      </c>
      <c r="I278" s="71" t="s">
        <v>806</v>
      </c>
      <c r="J278" s="62">
        <v>1.5</v>
      </c>
      <c r="K278" s="62">
        <v>9.3000000000000007</v>
      </c>
      <c r="L278" s="62">
        <v>3.7</v>
      </c>
      <c r="M278" s="62">
        <v>4.9000000000000004</v>
      </c>
      <c r="N278" s="235"/>
      <c r="O278" s="208"/>
      <c r="P278" s="208"/>
      <c r="Q278" s="208"/>
      <c r="R278" s="208"/>
      <c r="S278" s="208"/>
      <c r="T278" s="208"/>
      <c r="U278" s="295"/>
    </row>
    <row r="279" spans="1:21" x14ac:dyDescent="0.3">
      <c r="A279" s="213"/>
      <c r="B279" s="213"/>
      <c r="C279" s="213"/>
      <c r="D279" s="213"/>
      <c r="E279" s="213"/>
      <c r="F279" s="213"/>
      <c r="G279" s="210"/>
      <c r="H279" s="71">
        <v>7</v>
      </c>
      <c r="I279" s="71" t="s">
        <v>806</v>
      </c>
      <c r="J279" s="62">
        <v>14.4</v>
      </c>
      <c r="K279" s="62">
        <v>16.8</v>
      </c>
      <c r="L279" s="62">
        <v>11.1</v>
      </c>
      <c r="M279" s="62">
        <v>5.8</v>
      </c>
      <c r="N279" s="235"/>
      <c r="O279" s="208"/>
      <c r="P279" s="208"/>
      <c r="Q279" s="208"/>
      <c r="R279" s="208"/>
      <c r="S279" s="208"/>
      <c r="T279" s="208"/>
      <c r="U279" s="295"/>
    </row>
    <row r="280" spans="1:21" x14ac:dyDescent="0.3">
      <c r="A280" s="213"/>
      <c r="B280" s="213"/>
      <c r="C280" s="213"/>
      <c r="D280" s="213"/>
      <c r="E280" s="213"/>
      <c r="F280" s="213"/>
      <c r="G280" s="210"/>
      <c r="H280" s="71">
        <v>8</v>
      </c>
      <c r="I280" s="71"/>
      <c r="J280" s="189">
        <v>0</v>
      </c>
      <c r="K280" s="189">
        <v>0</v>
      </c>
      <c r="L280" s="189">
        <v>0</v>
      </c>
      <c r="M280" s="189">
        <v>0</v>
      </c>
      <c r="N280" s="235"/>
      <c r="O280" s="208"/>
      <c r="P280" s="208"/>
      <c r="Q280" s="208"/>
      <c r="R280" s="208"/>
      <c r="S280" s="208"/>
      <c r="T280" s="208"/>
      <c r="U280" s="295"/>
    </row>
    <row r="281" spans="1:21" x14ac:dyDescent="0.3">
      <c r="A281" s="213"/>
      <c r="B281" s="213"/>
      <c r="C281" s="213"/>
      <c r="D281" s="213"/>
      <c r="E281" s="213"/>
      <c r="F281" s="213"/>
      <c r="G281" s="210"/>
      <c r="H281" s="71">
        <v>9</v>
      </c>
      <c r="I281" s="71" t="s">
        <v>249</v>
      </c>
      <c r="J281" s="62">
        <v>32.299999999999997</v>
      </c>
      <c r="K281" s="62">
        <v>20.2</v>
      </c>
      <c r="L281" s="62">
        <v>19.7</v>
      </c>
      <c r="M281" s="62">
        <v>4.0999999999999996</v>
      </c>
      <c r="N281" s="235"/>
      <c r="O281" s="208"/>
      <c r="P281" s="208"/>
      <c r="Q281" s="208"/>
      <c r="R281" s="208"/>
      <c r="S281" s="208"/>
      <c r="T281" s="208"/>
      <c r="U281" s="295"/>
    </row>
    <row r="282" spans="1:21" x14ac:dyDescent="0.3">
      <c r="A282" s="213"/>
      <c r="B282" s="213"/>
      <c r="C282" s="213"/>
      <c r="D282" s="213"/>
      <c r="E282" s="213"/>
      <c r="F282" s="213"/>
      <c r="G282" s="210"/>
      <c r="H282" s="71"/>
      <c r="I282" s="72" t="s">
        <v>28</v>
      </c>
      <c r="J282" s="73">
        <f>SUM(J273:J281)</f>
        <v>160.30000000000001</v>
      </c>
      <c r="K282" s="73">
        <f>SUM(K273:K281)</f>
        <v>120.89999999999999</v>
      </c>
      <c r="L282" s="73">
        <f>SUM(L273:L281)</f>
        <v>118.1</v>
      </c>
      <c r="M282" s="73">
        <f>SUM(M273:M281)</f>
        <v>61</v>
      </c>
      <c r="N282" s="235"/>
      <c r="O282" s="208"/>
      <c r="P282" s="208"/>
      <c r="Q282" s="208"/>
      <c r="R282" s="208"/>
      <c r="S282" s="208"/>
      <c r="T282" s="208"/>
      <c r="U282" s="295"/>
    </row>
    <row r="283" spans="1:21" ht="13.95" customHeight="1" x14ac:dyDescent="0.3">
      <c r="A283" s="213" t="s">
        <v>792</v>
      </c>
      <c r="B283" s="213" t="s">
        <v>793</v>
      </c>
      <c r="C283" s="213" t="s">
        <v>898</v>
      </c>
      <c r="D283" s="213" t="s">
        <v>6</v>
      </c>
      <c r="E283" s="213">
        <v>1000</v>
      </c>
      <c r="F283" s="213">
        <v>1440</v>
      </c>
      <c r="G283" s="210">
        <v>45271</v>
      </c>
      <c r="H283" s="71">
        <v>1</v>
      </c>
      <c r="I283" s="71" t="s">
        <v>806</v>
      </c>
      <c r="J283" s="62">
        <v>0</v>
      </c>
      <c r="K283" s="62">
        <v>0</v>
      </c>
      <c r="L283" s="62">
        <v>0</v>
      </c>
      <c r="M283" s="62">
        <v>0</v>
      </c>
      <c r="N283" s="235">
        <f>(L290+K290+J290)/3</f>
        <v>5.3999999999999995</v>
      </c>
      <c r="O283" s="208">
        <v>406</v>
      </c>
      <c r="P283" s="208">
        <v>405</v>
      </c>
      <c r="Q283" s="208">
        <v>407</v>
      </c>
      <c r="R283" s="208">
        <v>232</v>
      </c>
      <c r="S283" s="208">
        <v>232</v>
      </c>
      <c r="T283" s="208">
        <v>233</v>
      </c>
      <c r="U283" s="295">
        <f>MAX(J290:L290)/F283*100</f>
        <v>0.47222222222222221</v>
      </c>
    </row>
    <row r="284" spans="1:21" x14ac:dyDescent="0.3">
      <c r="A284" s="213"/>
      <c r="B284" s="213"/>
      <c r="C284" s="213"/>
      <c r="D284" s="213"/>
      <c r="E284" s="213"/>
      <c r="F284" s="213"/>
      <c r="G284" s="210"/>
      <c r="H284" s="71">
        <v>2</v>
      </c>
      <c r="I284" s="71" t="s">
        <v>803</v>
      </c>
      <c r="J284" s="62">
        <v>0</v>
      </c>
      <c r="K284" s="62">
        <v>0</v>
      </c>
      <c r="L284" s="62">
        <v>0</v>
      </c>
      <c r="M284" s="62">
        <v>0</v>
      </c>
      <c r="N284" s="235"/>
      <c r="O284" s="208"/>
      <c r="P284" s="208"/>
      <c r="Q284" s="208"/>
      <c r="R284" s="208"/>
      <c r="S284" s="208"/>
      <c r="T284" s="208"/>
      <c r="U284" s="295"/>
    </row>
    <row r="285" spans="1:21" x14ac:dyDescent="0.3">
      <c r="A285" s="213"/>
      <c r="B285" s="213"/>
      <c r="C285" s="213"/>
      <c r="D285" s="213"/>
      <c r="E285" s="213"/>
      <c r="F285" s="213"/>
      <c r="G285" s="210"/>
      <c r="H285" s="71">
        <v>3</v>
      </c>
      <c r="I285" s="71" t="s">
        <v>804</v>
      </c>
      <c r="J285" s="62">
        <v>0</v>
      </c>
      <c r="K285" s="62">
        <v>0</v>
      </c>
      <c r="L285" s="62">
        <v>0</v>
      </c>
      <c r="M285" s="62">
        <v>0</v>
      </c>
      <c r="N285" s="235"/>
      <c r="O285" s="208"/>
      <c r="P285" s="208"/>
      <c r="Q285" s="208"/>
      <c r="R285" s="208"/>
      <c r="S285" s="208"/>
      <c r="T285" s="208"/>
      <c r="U285" s="295"/>
    </row>
    <row r="286" spans="1:21" x14ac:dyDescent="0.3">
      <c r="A286" s="213"/>
      <c r="B286" s="213"/>
      <c r="C286" s="213"/>
      <c r="D286" s="213"/>
      <c r="E286" s="213"/>
      <c r="F286" s="213"/>
      <c r="G286" s="210"/>
      <c r="H286" s="71">
        <v>4</v>
      </c>
      <c r="I286" s="71" t="s">
        <v>806</v>
      </c>
      <c r="J286" s="62">
        <v>5.8</v>
      </c>
      <c r="K286" s="62">
        <v>3.6</v>
      </c>
      <c r="L286" s="62">
        <v>6.8</v>
      </c>
      <c r="M286" s="62">
        <v>1.1000000000000001</v>
      </c>
      <c r="N286" s="235"/>
      <c r="O286" s="208"/>
      <c r="P286" s="208"/>
      <c r="Q286" s="208"/>
      <c r="R286" s="208"/>
      <c r="S286" s="208"/>
      <c r="T286" s="208"/>
      <c r="U286" s="295"/>
    </row>
    <row r="287" spans="1:21" x14ac:dyDescent="0.3">
      <c r="A287" s="213"/>
      <c r="B287" s="213"/>
      <c r="C287" s="213"/>
      <c r="D287" s="213"/>
      <c r="E287" s="213"/>
      <c r="F287" s="213"/>
      <c r="G287" s="210"/>
      <c r="H287" s="71">
        <v>5</v>
      </c>
      <c r="I287" s="71" t="s">
        <v>249</v>
      </c>
      <c r="J287" s="62">
        <v>0</v>
      </c>
      <c r="K287" s="62">
        <v>0</v>
      </c>
      <c r="L287" s="62">
        <v>0</v>
      </c>
      <c r="M287" s="62">
        <v>0</v>
      </c>
      <c r="N287" s="235"/>
      <c r="O287" s="208"/>
      <c r="P287" s="208"/>
      <c r="Q287" s="208"/>
      <c r="R287" s="208"/>
      <c r="S287" s="208"/>
      <c r="T287" s="208"/>
      <c r="U287" s="295"/>
    </row>
    <row r="288" spans="1:21" x14ac:dyDescent="0.3">
      <c r="A288" s="213"/>
      <c r="B288" s="213"/>
      <c r="C288" s="213"/>
      <c r="D288" s="213"/>
      <c r="E288" s="213"/>
      <c r="F288" s="213"/>
      <c r="G288" s="210"/>
      <c r="H288" s="71">
        <v>6</v>
      </c>
      <c r="I288" s="71" t="s">
        <v>803</v>
      </c>
      <c r="J288" s="62">
        <v>0</v>
      </c>
      <c r="K288" s="62">
        <v>0</v>
      </c>
      <c r="L288" s="62">
        <v>0</v>
      </c>
      <c r="M288" s="62">
        <v>0</v>
      </c>
      <c r="N288" s="235"/>
      <c r="O288" s="208"/>
      <c r="P288" s="208"/>
      <c r="Q288" s="208"/>
      <c r="R288" s="208"/>
      <c r="S288" s="208"/>
      <c r="T288" s="208"/>
      <c r="U288" s="295"/>
    </row>
    <row r="289" spans="1:21" x14ac:dyDescent="0.3">
      <c r="A289" s="213"/>
      <c r="B289" s="213"/>
      <c r="C289" s="213"/>
      <c r="D289" s="213"/>
      <c r="E289" s="213"/>
      <c r="F289" s="213"/>
      <c r="G289" s="210"/>
      <c r="H289" s="71">
        <v>7</v>
      </c>
      <c r="I289" s="71" t="s">
        <v>805</v>
      </c>
      <c r="J289" s="62">
        <v>0</v>
      </c>
      <c r="K289" s="62">
        <v>0</v>
      </c>
      <c r="L289" s="62">
        <v>0</v>
      </c>
      <c r="M289" s="62">
        <v>0</v>
      </c>
      <c r="N289" s="235"/>
      <c r="O289" s="208"/>
      <c r="P289" s="208"/>
      <c r="Q289" s="208"/>
      <c r="R289" s="208"/>
      <c r="S289" s="208"/>
      <c r="T289" s="208"/>
      <c r="U289" s="295"/>
    </row>
    <row r="290" spans="1:21" x14ac:dyDescent="0.3">
      <c r="A290" s="213"/>
      <c r="B290" s="213"/>
      <c r="C290" s="213"/>
      <c r="D290" s="213"/>
      <c r="E290" s="213"/>
      <c r="F290" s="213"/>
      <c r="G290" s="210"/>
      <c r="H290" s="71"/>
      <c r="I290" s="72" t="s">
        <v>28</v>
      </c>
      <c r="J290" s="73">
        <f>SUM(J283:J289)</f>
        <v>5.8</v>
      </c>
      <c r="K290" s="73">
        <f>SUM(K283:K289)</f>
        <v>3.6</v>
      </c>
      <c r="L290" s="73">
        <f>SUM(L283:L289)</f>
        <v>6.8</v>
      </c>
      <c r="M290" s="73">
        <f>SUM(M283:M289)</f>
        <v>1.1000000000000001</v>
      </c>
      <c r="N290" s="235"/>
      <c r="O290" s="208"/>
      <c r="P290" s="208"/>
      <c r="Q290" s="208"/>
      <c r="R290" s="208"/>
      <c r="S290" s="208"/>
      <c r="T290" s="208"/>
      <c r="U290" s="295"/>
    </row>
    <row r="291" spans="1:21" ht="13.95" customHeight="1" x14ac:dyDescent="0.3">
      <c r="A291" s="213" t="s">
        <v>792</v>
      </c>
      <c r="B291" s="213" t="s">
        <v>793</v>
      </c>
      <c r="C291" s="213" t="s">
        <v>899</v>
      </c>
      <c r="D291" s="213" t="s">
        <v>1</v>
      </c>
      <c r="E291" s="213">
        <v>630</v>
      </c>
      <c r="F291" s="213">
        <v>910</v>
      </c>
      <c r="G291" s="210">
        <v>45273</v>
      </c>
      <c r="H291" s="71">
        <v>1</v>
      </c>
      <c r="I291" s="71" t="s">
        <v>807</v>
      </c>
      <c r="J291" s="62">
        <v>0</v>
      </c>
      <c r="K291" s="62">
        <v>0</v>
      </c>
      <c r="L291" s="62">
        <v>0</v>
      </c>
      <c r="M291" s="62">
        <v>0</v>
      </c>
      <c r="N291" s="235">
        <f>(L302+K302+J302)/3</f>
        <v>50.066666666666663</v>
      </c>
      <c r="O291" s="208">
        <v>397</v>
      </c>
      <c r="P291" s="208">
        <v>400</v>
      </c>
      <c r="Q291" s="208">
        <v>397</v>
      </c>
      <c r="R291" s="208">
        <v>228</v>
      </c>
      <c r="S291" s="208">
        <v>225</v>
      </c>
      <c r="T291" s="208">
        <v>225</v>
      </c>
      <c r="U291" s="295">
        <f>MAX(J302:L302)/F291*100</f>
        <v>6.5384615384615392</v>
      </c>
    </row>
    <row r="292" spans="1:21" x14ac:dyDescent="0.3">
      <c r="A292" s="213"/>
      <c r="B292" s="213"/>
      <c r="C292" s="213"/>
      <c r="D292" s="213"/>
      <c r="E292" s="213"/>
      <c r="F292" s="213"/>
      <c r="G292" s="210"/>
      <c r="H292" s="71">
        <v>2</v>
      </c>
      <c r="I292" s="71"/>
      <c r="J292" s="62">
        <v>0</v>
      </c>
      <c r="K292" s="62">
        <v>0</v>
      </c>
      <c r="L292" s="62">
        <v>0</v>
      </c>
      <c r="M292" s="62">
        <v>0</v>
      </c>
      <c r="N292" s="235"/>
      <c r="O292" s="208"/>
      <c r="P292" s="208"/>
      <c r="Q292" s="208"/>
      <c r="R292" s="208"/>
      <c r="S292" s="208"/>
      <c r="T292" s="208"/>
      <c r="U292" s="295"/>
    </row>
    <row r="293" spans="1:21" x14ac:dyDescent="0.3">
      <c r="A293" s="213"/>
      <c r="B293" s="213"/>
      <c r="C293" s="213"/>
      <c r="D293" s="213"/>
      <c r="E293" s="213"/>
      <c r="F293" s="213"/>
      <c r="G293" s="210"/>
      <c r="H293" s="71">
        <v>3</v>
      </c>
      <c r="I293" s="71" t="s">
        <v>808</v>
      </c>
      <c r="J293" s="62">
        <v>12.5</v>
      </c>
      <c r="K293" s="62">
        <v>12.8</v>
      </c>
      <c r="L293" s="62">
        <v>15.9</v>
      </c>
      <c r="M293" s="62">
        <v>2.4</v>
      </c>
      <c r="N293" s="235"/>
      <c r="O293" s="208"/>
      <c r="P293" s="208"/>
      <c r="Q293" s="208"/>
      <c r="R293" s="208"/>
      <c r="S293" s="208"/>
      <c r="T293" s="208"/>
      <c r="U293" s="295"/>
    </row>
    <row r="294" spans="1:21" x14ac:dyDescent="0.3">
      <c r="A294" s="213"/>
      <c r="B294" s="213"/>
      <c r="C294" s="213"/>
      <c r="D294" s="213"/>
      <c r="E294" s="213"/>
      <c r="F294" s="213"/>
      <c r="G294" s="210"/>
      <c r="H294" s="71">
        <v>4</v>
      </c>
      <c r="I294" s="71" t="s">
        <v>809</v>
      </c>
      <c r="J294" s="62">
        <v>0</v>
      </c>
      <c r="K294" s="62">
        <v>0</v>
      </c>
      <c r="L294" s="62">
        <v>0</v>
      </c>
      <c r="M294" s="62">
        <v>0</v>
      </c>
      <c r="N294" s="235"/>
      <c r="O294" s="208"/>
      <c r="P294" s="208"/>
      <c r="Q294" s="208"/>
      <c r="R294" s="208"/>
      <c r="S294" s="208"/>
      <c r="T294" s="208"/>
      <c r="U294" s="295"/>
    </row>
    <row r="295" spans="1:21" x14ac:dyDescent="0.3">
      <c r="A295" s="213"/>
      <c r="B295" s="213"/>
      <c r="C295" s="213"/>
      <c r="D295" s="213"/>
      <c r="E295" s="213"/>
      <c r="F295" s="213"/>
      <c r="G295" s="210"/>
      <c r="H295" s="71">
        <v>5</v>
      </c>
      <c r="I295" s="71" t="s">
        <v>810</v>
      </c>
      <c r="J295" s="62">
        <v>0</v>
      </c>
      <c r="K295" s="62">
        <v>0</v>
      </c>
      <c r="L295" s="62">
        <v>0</v>
      </c>
      <c r="M295" s="62">
        <v>0</v>
      </c>
      <c r="N295" s="235"/>
      <c r="O295" s="208"/>
      <c r="P295" s="208"/>
      <c r="Q295" s="208"/>
      <c r="R295" s="208"/>
      <c r="S295" s="208"/>
      <c r="T295" s="208"/>
      <c r="U295" s="295"/>
    </row>
    <row r="296" spans="1:21" x14ac:dyDescent="0.3">
      <c r="A296" s="213"/>
      <c r="B296" s="213"/>
      <c r="C296" s="213"/>
      <c r="D296" s="213"/>
      <c r="E296" s="213"/>
      <c r="F296" s="213"/>
      <c r="G296" s="210"/>
      <c r="H296" s="71">
        <v>6</v>
      </c>
      <c r="I296" s="71" t="s">
        <v>811</v>
      </c>
      <c r="J296" s="62">
        <v>0</v>
      </c>
      <c r="K296" s="62">
        <v>0</v>
      </c>
      <c r="L296" s="62">
        <v>0</v>
      </c>
      <c r="M296" s="62">
        <v>0</v>
      </c>
      <c r="N296" s="235"/>
      <c r="O296" s="208"/>
      <c r="P296" s="208"/>
      <c r="Q296" s="208"/>
      <c r="R296" s="208"/>
      <c r="S296" s="208"/>
      <c r="T296" s="208"/>
      <c r="U296" s="295"/>
    </row>
    <row r="297" spans="1:21" x14ac:dyDescent="0.3">
      <c r="A297" s="213"/>
      <c r="B297" s="213"/>
      <c r="C297" s="213"/>
      <c r="D297" s="213"/>
      <c r="E297" s="213"/>
      <c r="F297" s="213"/>
      <c r="G297" s="210"/>
      <c r="H297" s="71">
        <v>7</v>
      </c>
      <c r="I297" s="71" t="s">
        <v>812</v>
      </c>
      <c r="J297" s="62">
        <v>36.6</v>
      </c>
      <c r="K297" s="62">
        <v>28.8</v>
      </c>
      <c r="L297" s="62">
        <v>43.6</v>
      </c>
      <c r="M297" s="62">
        <v>6.5</v>
      </c>
      <c r="N297" s="235"/>
      <c r="O297" s="208"/>
      <c r="P297" s="208"/>
      <c r="Q297" s="208"/>
      <c r="R297" s="208"/>
      <c r="S297" s="208"/>
      <c r="T297" s="208"/>
      <c r="U297" s="295"/>
    </row>
    <row r="298" spans="1:21" x14ac:dyDescent="0.3">
      <c r="A298" s="213"/>
      <c r="B298" s="213"/>
      <c r="C298" s="213"/>
      <c r="D298" s="213"/>
      <c r="E298" s="213"/>
      <c r="F298" s="213"/>
      <c r="G298" s="210"/>
      <c r="H298" s="71">
        <v>8</v>
      </c>
      <c r="I298" s="71" t="s">
        <v>813</v>
      </c>
      <c r="J298" s="62">
        <v>0</v>
      </c>
      <c r="K298" s="62">
        <v>0</v>
      </c>
      <c r="L298" s="62">
        <v>0</v>
      </c>
      <c r="M298" s="62">
        <v>0</v>
      </c>
      <c r="N298" s="235"/>
      <c r="O298" s="208"/>
      <c r="P298" s="208"/>
      <c r="Q298" s="208"/>
      <c r="R298" s="208"/>
      <c r="S298" s="208"/>
      <c r="T298" s="208"/>
      <c r="U298" s="295"/>
    </row>
    <row r="299" spans="1:21" x14ac:dyDescent="0.3">
      <c r="A299" s="213"/>
      <c r="B299" s="213"/>
      <c r="C299" s="213"/>
      <c r="D299" s="213"/>
      <c r="E299" s="213"/>
      <c r="F299" s="213"/>
      <c r="G299" s="210"/>
      <c r="H299" s="71">
        <v>9</v>
      </c>
      <c r="I299" s="71" t="s">
        <v>807</v>
      </c>
      <c r="J299" s="62">
        <v>0</v>
      </c>
      <c r="K299" s="62">
        <v>0</v>
      </c>
      <c r="L299" s="62">
        <v>0</v>
      </c>
      <c r="M299" s="62">
        <v>0</v>
      </c>
      <c r="N299" s="235"/>
      <c r="O299" s="208"/>
      <c r="P299" s="208"/>
      <c r="Q299" s="208"/>
      <c r="R299" s="208"/>
      <c r="S299" s="208"/>
      <c r="T299" s="208"/>
      <c r="U299" s="295"/>
    </row>
    <row r="300" spans="1:21" x14ac:dyDescent="0.3">
      <c r="A300" s="213"/>
      <c r="B300" s="213"/>
      <c r="C300" s="213"/>
      <c r="D300" s="213"/>
      <c r="E300" s="213"/>
      <c r="F300" s="213"/>
      <c r="G300" s="210"/>
      <c r="H300" s="71">
        <v>10</v>
      </c>
      <c r="I300" s="71" t="s">
        <v>814</v>
      </c>
      <c r="J300" s="62">
        <v>0</v>
      </c>
      <c r="K300" s="62">
        <v>0</v>
      </c>
      <c r="L300" s="62">
        <v>0</v>
      </c>
      <c r="M300" s="62">
        <v>0</v>
      </c>
      <c r="N300" s="235"/>
      <c r="O300" s="208"/>
      <c r="P300" s="208"/>
      <c r="Q300" s="208"/>
      <c r="R300" s="208"/>
      <c r="S300" s="208"/>
      <c r="T300" s="208"/>
      <c r="U300" s="295"/>
    </row>
    <row r="301" spans="1:21" x14ac:dyDescent="0.3">
      <c r="A301" s="213"/>
      <c r="B301" s="213"/>
      <c r="C301" s="213"/>
      <c r="D301" s="213"/>
      <c r="E301" s="213"/>
      <c r="F301" s="213"/>
      <c r="G301" s="210"/>
      <c r="H301" s="71">
        <v>11</v>
      </c>
      <c r="I301" s="71" t="s">
        <v>815</v>
      </c>
      <c r="J301" s="62">
        <v>0</v>
      </c>
      <c r="K301" s="62">
        <v>0</v>
      </c>
      <c r="L301" s="62">
        <v>0</v>
      </c>
      <c r="M301" s="62">
        <v>0</v>
      </c>
      <c r="N301" s="235"/>
      <c r="O301" s="208"/>
      <c r="P301" s="208"/>
      <c r="Q301" s="208"/>
      <c r="R301" s="208"/>
      <c r="S301" s="208"/>
      <c r="T301" s="208"/>
      <c r="U301" s="295"/>
    </row>
    <row r="302" spans="1:21" x14ac:dyDescent="0.3">
      <c r="A302" s="213"/>
      <c r="B302" s="213"/>
      <c r="C302" s="213"/>
      <c r="D302" s="213"/>
      <c r="E302" s="213"/>
      <c r="F302" s="213"/>
      <c r="G302" s="210"/>
      <c r="H302" s="71"/>
      <c r="I302" s="72" t="s">
        <v>28</v>
      </c>
      <c r="J302" s="73">
        <f>SUM(J291:J299)</f>
        <v>49.1</v>
      </c>
      <c r="K302" s="73">
        <f>SUM(K291:K299)</f>
        <v>41.6</v>
      </c>
      <c r="L302" s="73">
        <f>SUM(L291:L299)</f>
        <v>59.5</v>
      </c>
      <c r="M302" s="73">
        <f>SUM(M291:M299)</f>
        <v>8.9</v>
      </c>
      <c r="N302" s="235"/>
      <c r="O302" s="208"/>
      <c r="P302" s="208"/>
      <c r="Q302" s="208"/>
      <c r="R302" s="208"/>
      <c r="S302" s="208"/>
      <c r="T302" s="208"/>
      <c r="U302" s="295"/>
    </row>
    <row r="303" spans="1:21" ht="13.95" customHeight="1" x14ac:dyDescent="0.3">
      <c r="A303" s="213" t="s">
        <v>792</v>
      </c>
      <c r="B303" s="213" t="s">
        <v>793</v>
      </c>
      <c r="C303" s="213" t="s">
        <v>899</v>
      </c>
      <c r="D303" s="213" t="s">
        <v>6</v>
      </c>
      <c r="E303" s="213">
        <v>630</v>
      </c>
      <c r="F303" s="213">
        <v>910</v>
      </c>
      <c r="G303" s="210">
        <v>45273</v>
      </c>
      <c r="H303" s="71">
        <v>1</v>
      </c>
      <c r="I303" s="71"/>
      <c r="J303" s="62">
        <v>0</v>
      </c>
      <c r="K303" s="62">
        <v>0</v>
      </c>
      <c r="L303" s="62">
        <v>0</v>
      </c>
      <c r="M303" s="62">
        <v>0</v>
      </c>
      <c r="N303" s="235">
        <f>(L315+K315+J315)/3</f>
        <v>307.63333333333338</v>
      </c>
      <c r="O303" s="208">
        <v>398</v>
      </c>
      <c r="P303" s="208">
        <v>399</v>
      </c>
      <c r="Q303" s="208">
        <v>389</v>
      </c>
      <c r="R303" s="208">
        <v>230</v>
      </c>
      <c r="S303" s="208">
        <v>232</v>
      </c>
      <c r="T303" s="208">
        <v>229</v>
      </c>
      <c r="U303" s="295">
        <f>MAX(J315:L315)/F303*100</f>
        <v>37.197802197802204</v>
      </c>
    </row>
    <row r="304" spans="1:21" x14ac:dyDescent="0.3">
      <c r="A304" s="213"/>
      <c r="B304" s="213"/>
      <c r="C304" s="213"/>
      <c r="D304" s="213"/>
      <c r="E304" s="213"/>
      <c r="F304" s="213"/>
      <c r="G304" s="210"/>
      <c r="H304" s="71">
        <v>2</v>
      </c>
      <c r="I304" s="71" t="s">
        <v>814</v>
      </c>
      <c r="J304" s="62">
        <v>27.8</v>
      </c>
      <c r="K304" s="62">
        <v>30</v>
      </c>
      <c r="L304" s="62">
        <v>38.9</v>
      </c>
      <c r="M304" s="62">
        <v>4.01</v>
      </c>
      <c r="N304" s="235"/>
      <c r="O304" s="208"/>
      <c r="P304" s="208"/>
      <c r="Q304" s="208"/>
      <c r="R304" s="208"/>
      <c r="S304" s="208"/>
      <c r="T304" s="208"/>
      <c r="U304" s="295"/>
    </row>
    <row r="305" spans="1:21" x14ac:dyDescent="0.3">
      <c r="A305" s="213"/>
      <c r="B305" s="213"/>
      <c r="C305" s="213"/>
      <c r="D305" s="213"/>
      <c r="E305" s="213"/>
      <c r="F305" s="213"/>
      <c r="G305" s="210"/>
      <c r="H305" s="71">
        <v>3</v>
      </c>
      <c r="I305" s="71"/>
      <c r="J305" s="62">
        <v>0</v>
      </c>
      <c r="K305" s="62">
        <v>0</v>
      </c>
      <c r="L305" s="62">
        <v>0</v>
      </c>
      <c r="M305" s="62">
        <v>0</v>
      </c>
      <c r="N305" s="235"/>
      <c r="O305" s="208"/>
      <c r="P305" s="208"/>
      <c r="Q305" s="208"/>
      <c r="R305" s="208"/>
      <c r="S305" s="208"/>
      <c r="T305" s="208"/>
      <c r="U305" s="295"/>
    </row>
    <row r="306" spans="1:21" x14ac:dyDescent="0.3">
      <c r="A306" s="213"/>
      <c r="B306" s="213"/>
      <c r="C306" s="213"/>
      <c r="D306" s="213"/>
      <c r="E306" s="213"/>
      <c r="F306" s="213"/>
      <c r="G306" s="210"/>
      <c r="H306" s="71">
        <v>4</v>
      </c>
      <c r="I306" s="71" t="s">
        <v>811</v>
      </c>
      <c r="J306" s="62">
        <v>37.9</v>
      </c>
      <c r="K306" s="62">
        <v>32.9</v>
      </c>
      <c r="L306" s="62">
        <v>28.7</v>
      </c>
      <c r="M306" s="62">
        <v>3.2</v>
      </c>
      <c r="N306" s="235"/>
      <c r="O306" s="208"/>
      <c r="P306" s="208"/>
      <c r="Q306" s="208"/>
      <c r="R306" s="208"/>
      <c r="S306" s="208"/>
      <c r="T306" s="208"/>
      <c r="U306" s="295"/>
    </row>
    <row r="307" spans="1:21" x14ac:dyDescent="0.3">
      <c r="A307" s="213"/>
      <c r="B307" s="213"/>
      <c r="C307" s="213"/>
      <c r="D307" s="213"/>
      <c r="E307" s="213"/>
      <c r="F307" s="213"/>
      <c r="G307" s="210"/>
      <c r="H307" s="71">
        <v>5</v>
      </c>
      <c r="I307" s="71" t="s">
        <v>816</v>
      </c>
      <c r="J307" s="62">
        <v>20.3</v>
      </c>
      <c r="K307" s="62">
        <v>21.1</v>
      </c>
      <c r="L307" s="62">
        <v>22.7</v>
      </c>
      <c r="M307" s="62">
        <v>0.3</v>
      </c>
      <c r="N307" s="235"/>
      <c r="O307" s="208"/>
      <c r="P307" s="208"/>
      <c r="Q307" s="208"/>
      <c r="R307" s="208"/>
      <c r="S307" s="208"/>
      <c r="T307" s="208"/>
      <c r="U307" s="295"/>
    </row>
    <row r="308" spans="1:21" x14ac:dyDescent="0.3">
      <c r="A308" s="213"/>
      <c r="B308" s="213"/>
      <c r="C308" s="213"/>
      <c r="D308" s="213"/>
      <c r="E308" s="213"/>
      <c r="F308" s="213"/>
      <c r="G308" s="210"/>
      <c r="H308" s="71">
        <v>6</v>
      </c>
      <c r="I308" s="71" t="s">
        <v>815</v>
      </c>
      <c r="J308" s="62">
        <v>28.5</v>
      </c>
      <c r="K308" s="62">
        <v>14.5</v>
      </c>
      <c r="L308" s="62">
        <v>18.399999999999999</v>
      </c>
      <c r="M308" s="62">
        <v>14.8</v>
      </c>
      <c r="N308" s="235"/>
      <c r="O308" s="208"/>
      <c r="P308" s="208"/>
      <c r="Q308" s="208"/>
      <c r="R308" s="208"/>
      <c r="S308" s="208"/>
      <c r="T308" s="208"/>
      <c r="U308" s="295"/>
    </row>
    <row r="309" spans="1:21" x14ac:dyDescent="0.3">
      <c r="A309" s="213"/>
      <c r="B309" s="213"/>
      <c r="C309" s="213"/>
      <c r="D309" s="213"/>
      <c r="E309" s="213"/>
      <c r="F309" s="213"/>
      <c r="G309" s="210"/>
      <c r="H309" s="71">
        <v>7</v>
      </c>
      <c r="I309" s="71" t="s">
        <v>810</v>
      </c>
      <c r="J309" s="62">
        <v>18.8</v>
      </c>
      <c r="K309" s="62">
        <v>13.1</v>
      </c>
      <c r="L309" s="62">
        <v>10.6</v>
      </c>
      <c r="M309" s="62">
        <v>4.2</v>
      </c>
      <c r="N309" s="235"/>
      <c r="O309" s="208"/>
      <c r="P309" s="208"/>
      <c r="Q309" s="208"/>
      <c r="R309" s="208"/>
      <c r="S309" s="208"/>
      <c r="T309" s="208"/>
      <c r="U309" s="295"/>
    </row>
    <row r="310" spans="1:21" x14ac:dyDescent="0.3">
      <c r="A310" s="213"/>
      <c r="B310" s="213"/>
      <c r="C310" s="213"/>
      <c r="D310" s="213"/>
      <c r="E310" s="213"/>
      <c r="F310" s="213"/>
      <c r="G310" s="210"/>
      <c r="H310" s="71">
        <v>8</v>
      </c>
      <c r="I310" s="71" t="s">
        <v>809</v>
      </c>
      <c r="J310" s="189">
        <v>31.8</v>
      </c>
      <c r="K310" s="189">
        <v>24.7</v>
      </c>
      <c r="L310" s="189">
        <v>12.9</v>
      </c>
      <c r="M310" s="189">
        <v>6.5</v>
      </c>
      <c r="N310" s="235"/>
      <c r="O310" s="208"/>
      <c r="P310" s="208"/>
      <c r="Q310" s="208"/>
      <c r="R310" s="208"/>
      <c r="S310" s="208"/>
      <c r="T310" s="208"/>
      <c r="U310" s="295"/>
    </row>
    <row r="311" spans="1:21" x14ac:dyDescent="0.3">
      <c r="A311" s="213"/>
      <c r="B311" s="213"/>
      <c r="C311" s="213"/>
      <c r="D311" s="213"/>
      <c r="E311" s="213"/>
      <c r="F311" s="213"/>
      <c r="G311" s="210"/>
      <c r="H311" s="71">
        <v>9</v>
      </c>
      <c r="I311" s="71" t="s">
        <v>807</v>
      </c>
      <c r="J311" s="62">
        <v>27.8</v>
      </c>
      <c r="K311" s="62">
        <v>16.3</v>
      </c>
      <c r="L311" s="62">
        <v>34.9</v>
      </c>
      <c r="M311" s="62">
        <v>5.9</v>
      </c>
      <c r="N311" s="235"/>
      <c r="O311" s="208"/>
      <c r="P311" s="208"/>
      <c r="Q311" s="208"/>
      <c r="R311" s="208"/>
      <c r="S311" s="208"/>
      <c r="T311" s="208"/>
      <c r="U311" s="295"/>
    </row>
    <row r="312" spans="1:21" x14ac:dyDescent="0.3">
      <c r="A312" s="213"/>
      <c r="B312" s="213"/>
      <c r="C312" s="213"/>
      <c r="D312" s="213"/>
      <c r="E312" s="213"/>
      <c r="F312" s="213"/>
      <c r="G312" s="210"/>
      <c r="H312" s="71">
        <v>10</v>
      </c>
      <c r="I312" s="71" t="s">
        <v>807</v>
      </c>
      <c r="J312" s="62">
        <v>15.9</v>
      </c>
      <c r="K312" s="62">
        <v>24.3</v>
      </c>
      <c r="L312" s="62">
        <v>19.399999999999999</v>
      </c>
      <c r="M312" s="62">
        <v>3.8</v>
      </c>
      <c r="N312" s="235"/>
      <c r="O312" s="208"/>
      <c r="P312" s="208"/>
      <c r="Q312" s="208"/>
      <c r="R312" s="208"/>
      <c r="S312" s="208"/>
      <c r="T312" s="208"/>
      <c r="U312" s="295"/>
    </row>
    <row r="313" spans="1:21" x14ac:dyDescent="0.3">
      <c r="A313" s="213"/>
      <c r="B313" s="213"/>
      <c r="C313" s="213"/>
      <c r="D313" s="213"/>
      <c r="E313" s="213"/>
      <c r="F313" s="213"/>
      <c r="G313" s="210"/>
      <c r="H313" s="71">
        <v>11</v>
      </c>
      <c r="I313" s="71" t="s">
        <v>812</v>
      </c>
      <c r="J313" s="62">
        <v>88.9</v>
      </c>
      <c r="K313" s="62">
        <v>46.2</v>
      </c>
      <c r="L313" s="62">
        <v>98.7</v>
      </c>
      <c r="M313" s="62">
        <v>17.100000000000001</v>
      </c>
      <c r="N313" s="235"/>
      <c r="O313" s="208"/>
      <c r="P313" s="208"/>
      <c r="Q313" s="208"/>
      <c r="R313" s="208"/>
      <c r="S313" s="208"/>
      <c r="T313" s="208"/>
      <c r="U313" s="295"/>
    </row>
    <row r="314" spans="1:21" x14ac:dyDescent="0.3">
      <c r="A314" s="213"/>
      <c r="B314" s="213"/>
      <c r="C314" s="213"/>
      <c r="D314" s="213"/>
      <c r="E314" s="213"/>
      <c r="F314" s="213"/>
      <c r="G314" s="210"/>
      <c r="H314" s="71">
        <v>12</v>
      </c>
      <c r="I314" s="71" t="s">
        <v>808</v>
      </c>
      <c r="J314" s="62">
        <v>40.799999999999997</v>
      </c>
      <c r="K314" s="62">
        <v>29.8</v>
      </c>
      <c r="L314" s="62">
        <v>46.3</v>
      </c>
      <c r="M314" s="62">
        <v>4.5</v>
      </c>
      <c r="N314" s="235"/>
      <c r="O314" s="208"/>
      <c r="P314" s="208"/>
      <c r="Q314" s="208"/>
      <c r="R314" s="208"/>
      <c r="S314" s="208"/>
      <c r="T314" s="208"/>
      <c r="U314" s="295"/>
    </row>
    <row r="315" spans="1:21" x14ac:dyDescent="0.3">
      <c r="A315" s="213"/>
      <c r="B315" s="213"/>
      <c r="C315" s="213"/>
      <c r="D315" s="213"/>
      <c r="E315" s="213"/>
      <c r="F315" s="213"/>
      <c r="G315" s="210"/>
      <c r="H315" s="71"/>
      <c r="I315" s="72" t="s">
        <v>28</v>
      </c>
      <c r="J315" s="73">
        <f>SUM(J303:J314)</f>
        <v>338.50000000000006</v>
      </c>
      <c r="K315" s="73">
        <f>SUM(K303:K314)</f>
        <v>252.90000000000003</v>
      </c>
      <c r="L315" s="73">
        <f>SUM(L303:L314)</f>
        <v>331.5</v>
      </c>
      <c r="M315" s="73">
        <f>SUM(M303:M314)</f>
        <v>64.31</v>
      </c>
      <c r="N315" s="235"/>
      <c r="O315" s="208"/>
      <c r="P315" s="208"/>
      <c r="Q315" s="208"/>
      <c r="R315" s="208"/>
      <c r="S315" s="208"/>
      <c r="T315" s="208"/>
      <c r="U315" s="295"/>
    </row>
    <row r="316" spans="1:21" ht="13.95" customHeight="1" x14ac:dyDescent="0.3">
      <c r="A316" s="213" t="s">
        <v>792</v>
      </c>
      <c r="B316" s="213" t="s">
        <v>793</v>
      </c>
      <c r="C316" s="213" t="s">
        <v>900</v>
      </c>
      <c r="D316" s="213" t="s">
        <v>1</v>
      </c>
      <c r="E316" s="213">
        <v>630</v>
      </c>
      <c r="F316" s="213">
        <v>909.32</v>
      </c>
      <c r="G316" s="210">
        <v>45267</v>
      </c>
      <c r="H316" s="71">
        <v>1</v>
      </c>
      <c r="I316" s="71" t="s">
        <v>817</v>
      </c>
      <c r="J316" s="62">
        <v>9</v>
      </c>
      <c r="K316" s="62">
        <v>10</v>
      </c>
      <c r="L316" s="62">
        <v>34</v>
      </c>
      <c r="M316" s="62">
        <v>8</v>
      </c>
      <c r="N316" s="235">
        <f>(L326+K326+J326)/3</f>
        <v>84</v>
      </c>
      <c r="O316" s="208">
        <v>385</v>
      </c>
      <c r="P316" s="208">
        <v>387</v>
      </c>
      <c r="Q316" s="208">
        <v>384</v>
      </c>
      <c r="R316" s="208">
        <v>220</v>
      </c>
      <c r="S316" s="208">
        <v>223</v>
      </c>
      <c r="T316" s="208">
        <v>226</v>
      </c>
      <c r="U316" s="295">
        <f>MAX(J326:L326)/F316*100</f>
        <v>11.107200985351691</v>
      </c>
    </row>
    <row r="317" spans="1:21" x14ac:dyDescent="0.3">
      <c r="A317" s="213"/>
      <c r="B317" s="213"/>
      <c r="C317" s="213"/>
      <c r="D317" s="213"/>
      <c r="E317" s="213"/>
      <c r="F317" s="213"/>
      <c r="G317" s="210"/>
      <c r="H317" s="71">
        <v>2</v>
      </c>
      <c r="I317" s="71" t="s">
        <v>818</v>
      </c>
      <c r="J317" s="62">
        <v>12</v>
      </c>
      <c r="K317" s="62">
        <v>23</v>
      </c>
      <c r="L317" s="62">
        <v>20</v>
      </c>
      <c r="M317" s="62">
        <v>5</v>
      </c>
      <c r="N317" s="235"/>
      <c r="O317" s="208"/>
      <c r="P317" s="208"/>
      <c r="Q317" s="208"/>
      <c r="R317" s="208"/>
      <c r="S317" s="208"/>
      <c r="T317" s="208"/>
      <c r="U317" s="295"/>
    </row>
    <row r="318" spans="1:21" x14ac:dyDescent="0.3">
      <c r="A318" s="213"/>
      <c r="B318" s="213"/>
      <c r="C318" s="213"/>
      <c r="D318" s="213"/>
      <c r="E318" s="213"/>
      <c r="F318" s="213"/>
      <c r="G318" s="210"/>
      <c r="H318" s="71">
        <v>3</v>
      </c>
      <c r="I318" s="71" t="s">
        <v>819</v>
      </c>
      <c r="J318" s="62">
        <v>16</v>
      </c>
      <c r="K318" s="62">
        <v>22</v>
      </c>
      <c r="L318" s="62">
        <v>14</v>
      </c>
      <c r="M318" s="62">
        <v>7</v>
      </c>
      <c r="N318" s="235"/>
      <c r="O318" s="208"/>
      <c r="P318" s="208"/>
      <c r="Q318" s="208"/>
      <c r="R318" s="208"/>
      <c r="S318" s="208"/>
      <c r="T318" s="208"/>
      <c r="U318" s="295"/>
    </row>
    <row r="319" spans="1:21" x14ac:dyDescent="0.3">
      <c r="A319" s="213"/>
      <c r="B319" s="213"/>
      <c r="C319" s="213"/>
      <c r="D319" s="213"/>
      <c r="E319" s="213"/>
      <c r="F319" s="213"/>
      <c r="G319" s="210"/>
      <c r="H319" s="71">
        <v>4</v>
      </c>
      <c r="I319" s="71" t="s">
        <v>820</v>
      </c>
      <c r="J319" s="62">
        <v>17</v>
      </c>
      <c r="K319" s="62">
        <v>13</v>
      </c>
      <c r="L319" s="62">
        <v>16</v>
      </c>
      <c r="M319" s="62">
        <v>4</v>
      </c>
      <c r="N319" s="235"/>
      <c r="O319" s="208"/>
      <c r="P319" s="208"/>
      <c r="Q319" s="208"/>
      <c r="R319" s="208"/>
      <c r="S319" s="208"/>
      <c r="T319" s="208"/>
      <c r="U319" s="295"/>
    </row>
    <row r="320" spans="1:21" x14ac:dyDescent="0.3">
      <c r="A320" s="213"/>
      <c r="B320" s="213"/>
      <c r="C320" s="213"/>
      <c r="D320" s="213"/>
      <c r="E320" s="213"/>
      <c r="F320" s="213"/>
      <c r="G320" s="210"/>
      <c r="H320" s="71">
        <v>5</v>
      </c>
      <c r="I320" s="71" t="s">
        <v>821</v>
      </c>
      <c r="J320" s="62">
        <v>0</v>
      </c>
      <c r="K320" s="62">
        <v>0</v>
      </c>
      <c r="L320" s="62">
        <v>0</v>
      </c>
      <c r="M320" s="62">
        <v>0</v>
      </c>
      <c r="N320" s="235"/>
      <c r="O320" s="208"/>
      <c r="P320" s="208"/>
      <c r="Q320" s="208"/>
      <c r="R320" s="208"/>
      <c r="S320" s="208"/>
      <c r="T320" s="208"/>
      <c r="U320" s="295"/>
    </row>
    <row r="321" spans="1:21" x14ac:dyDescent="0.3">
      <c r="A321" s="213"/>
      <c r="B321" s="213"/>
      <c r="C321" s="213"/>
      <c r="D321" s="213"/>
      <c r="E321" s="213"/>
      <c r="F321" s="213"/>
      <c r="G321" s="210"/>
      <c r="H321" s="71">
        <v>6</v>
      </c>
      <c r="I321" s="71" t="s">
        <v>822</v>
      </c>
      <c r="J321" s="62">
        <v>5</v>
      </c>
      <c r="K321" s="62">
        <v>6</v>
      </c>
      <c r="L321" s="62">
        <v>11</v>
      </c>
      <c r="M321" s="62">
        <v>6</v>
      </c>
      <c r="N321" s="235"/>
      <c r="O321" s="208"/>
      <c r="P321" s="208"/>
      <c r="Q321" s="208"/>
      <c r="R321" s="208"/>
      <c r="S321" s="208"/>
      <c r="T321" s="208"/>
      <c r="U321" s="295"/>
    </row>
    <row r="322" spans="1:21" x14ac:dyDescent="0.3">
      <c r="A322" s="213"/>
      <c r="B322" s="213"/>
      <c r="C322" s="213"/>
      <c r="D322" s="213"/>
      <c r="E322" s="213"/>
      <c r="F322" s="213"/>
      <c r="G322" s="210"/>
      <c r="H322" s="71">
        <v>7</v>
      </c>
      <c r="I322" s="71" t="s">
        <v>817</v>
      </c>
      <c r="J322" s="62">
        <v>13</v>
      </c>
      <c r="K322" s="62">
        <v>5</v>
      </c>
      <c r="L322" s="62">
        <v>6</v>
      </c>
      <c r="M322" s="62">
        <v>4.2</v>
      </c>
      <c r="N322" s="235"/>
      <c r="O322" s="208"/>
      <c r="P322" s="208"/>
      <c r="Q322" s="208"/>
      <c r="R322" s="208"/>
      <c r="S322" s="208"/>
      <c r="T322" s="208"/>
      <c r="U322" s="295"/>
    </row>
    <row r="323" spans="1:21" x14ac:dyDescent="0.3">
      <c r="A323" s="213"/>
      <c r="B323" s="213"/>
      <c r="C323" s="213"/>
      <c r="D323" s="213"/>
      <c r="E323" s="213"/>
      <c r="F323" s="213"/>
      <c r="G323" s="210"/>
      <c r="H323" s="71">
        <v>8</v>
      </c>
      <c r="I323" s="71" t="s">
        <v>822</v>
      </c>
      <c r="J323" s="189">
        <v>0</v>
      </c>
      <c r="K323" s="189">
        <v>0</v>
      </c>
      <c r="L323" s="189">
        <v>0</v>
      </c>
      <c r="M323" s="189">
        <v>0</v>
      </c>
      <c r="N323" s="235"/>
      <c r="O323" s="208"/>
      <c r="P323" s="208"/>
      <c r="Q323" s="208"/>
      <c r="R323" s="208"/>
      <c r="S323" s="208"/>
      <c r="T323" s="208"/>
      <c r="U323" s="295"/>
    </row>
    <row r="324" spans="1:21" x14ac:dyDescent="0.3">
      <c r="A324" s="213"/>
      <c r="B324" s="213"/>
      <c r="C324" s="213"/>
      <c r="D324" s="213"/>
      <c r="E324" s="213"/>
      <c r="F324" s="213"/>
      <c r="G324" s="210"/>
      <c r="H324" s="71">
        <v>9</v>
      </c>
      <c r="I324" s="71" t="s">
        <v>813</v>
      </c>
      <c r="J324" s="189">
        <v>0</v>
      </c>
      <c r="K324" s="189">
        <v>0</v>
      </c>
      <c r="L324" s="189">
        <v>0</v>
      </c>
      <c r="M324" s="189">
        <v>0</v>
      </c>
      <c r="N324" s="235"/>
      <c r="O324" s="208"/>
      <c r="P324" s="208"/>
      <c r="Q324" s="208"/>
      <c r="R324" s="208"/>
      <c r="S324" s="208"/>
      <c r="T324" s="208"/>
      <c r="U324" s="295"/>
    </row>
    <row r="325" spans="1:21" x14ac:dyDescent="0.3">
      <c r="A325" s="213"/>
      <c r="B325" s="213"/>
      <c r="C325" s="213"/>
      <c r="D325" s="213"/>
      <c r="E325" s="213"/>
      <c r="F325" s="213"/>
      <c r="G325" s="210"/>
      <c r="H325" s="71">
        <v>10</v>
      </c>
      <c r="I325" s="71" t="s">
        <v>823</v>
      </c>
      <c r="J325" s="189">
        <v>0</v>
      </c>
      <c r="K325" s="189">
        <v>0</v>
      </c>
      <c r="L325" s="189">
        <v>0</v>
      </c>
      <c r="M325" s="189">
        <v>0</v>
      </c>
      <c r="N325" s="235"/>
      <c r="O325" s="208"/>
      <c r="P325" s="208"/>
      <c r="Q325" s="208"/>
      <c r="R325" s="208"/>
      <c r="S325" s="208"/>
      <c r="T325" s="208"/>
      <c r="U325" s="295"/>
    </row>
    <row r="326" spans="1:21" x14ac:dyDescent="0.3">
      <c r="A326" s="213"/>
      <c r="B326" s="213"/>
      <c r="C326" s="213"/>
      <c r="D326" s="213"/>
      <c r="E326" s="213"/>
      <c r="F326" s="213"/>
      <c r="G326" s="210"/>
      <c r="H326" s="71"/>
      <c r="I326" s="72" t="s">
        <v>28</v>
      </c>
      <c r="J326" s="73">
        <f>SUM(J316:J323)</f>
        <v>72</v>
      </c>
      <c r="K326" s="73">
        <f>SUM(K316:K323)</f>
        <v>79</v>
      </c>
      <c r="L326" s="73">
        <f>SUM(L316:L323)</f>
        <v>101</v>
      </c>
      <c r="M326" s="73">
        <f>SUM(M316:M323)</f>
        <v>34.200000000000003</v>
      </c>
      <c r="N326" s="235"/>
      <c r="O326" s="208"/>
      <c r="P326" s="208"/>
      <c r="Q326" s="208"/>
      <c r="R326" s="208"/>
      <c r="S326" s="208"/>
      <c r="T326" s="208"/>
      <c r="U326" s="295"/>
    </row>
    <row r="327" spans="1:21" ht="13.95" customHeight="1" x14ac:dyDescent="0.3">
      <c r="A327" s="213" t="s">
        <v>792</v>
      </c>
      <c r="B327" s="213" t="s">
        <v>793</v>
      </c>
      <c r="C327" s="213" t="s">
        <v>900</v>
      </c>
      <c r="D327" s="213" t="s">
        <v>6</v>
      </c>
      <c r="E327" s="213">
        <v>630</v>
      </c>
      <c r="F327" s="213">
        <v>909.32</v>
      </c>
      <c r="G327" s="210">
        <v>45267</v>
      </c>
      <c r="H327" s="71">
        <v>1</v>
      </c>
      <c r="I327" s="71" t="s">
        <v>816</v>
      </c>
      <c r="J327" s="62">
        <v>4</v>
      </c>
      <c r="K327" s="62">
        <v>15</v>
      </c>
      <c r="L327" s="62">
        <v>9</v>
      </c>
      <c r="M327" s="62">
        <v>0.3</v>
      </c>
      <c r="N327" s="235">
        <f>(L337+K337+J337)/3</f>
        <v>166.66666666666666</v>
      </c>
      <c r="O327" s="208">
        <v>386</v>
      </c>
      <c r="P327" s="208">
        <v>388</v>
      </c>
      <c r="Q327" s="208">
        <v>385</v>
      </c>
      <c r="R327" s="208">
        <v>224</v>
      </c>
      <c r="S327" s="208">
        <v>225</v>
      </c>
      <c r="T327" s="208">
        <v>223</v>
      </c>
      <c r="U327" s="295">
        <f>MAX(J337:L337)/F327*100</f>
        <v>21.004706813882901</v>
      </c>
    </row>
    <row r="328" spans="1:21" x14ac:dyDescent="0.3">
      <c r="A328" s="213"/>
      <c r="B328" s="213"/>
      <c r="C328" s="213"/>
      <c r="D328" s="213"/>
      <c r="E328" s="213"/>
      <c r="F328" s="213"/>
      <c r="G328" s="210"/>
      <c r="H328" s="71">
        <v>2</v>
      </c>
      <c r="I328" s="71" t="s">
        <v>822</v>
      </c>
      <c r="J328" s="62">
        <v>12</v>
      </c>
      <c r="K328" s="62">
        <v>21</v>
      </c>
      <c r="L328" s="62">
        <v>21</v>
      </c>
      <c r="M328" s="62">
        <v>15</v>
      </c>
      <c r="N328" s="235"/>
      <c r="O328" s="208"/>
      <c r="P328" s="208"/>
      <c r="Q328" s="208"/>
      <c r="R328" s="208"/>
      <c r="S328" s="208"/>
      <c r="T328" s="208"/>
      <c r="U328" s="295"/>
    </row>
    <row r="329" spans="1:21" x14ac:dyDescent="0.3">
      <c r="A329" s="213"/>
      <c r="B329" s="213"/>
      <c r="C329" s="213"/>
      <c r="D329" s="213"/>
      <c r="E329" s="213"/>
      <c r="F329" s="213"/>
      <c r="G329" s="210"/>
      <c r="H329" s="71">
        <v>3</v>
      </c>
      <c r="I329" s="71" t="s">
        <v>817</v>
      </c>
      <c r="J329" s="62">
        <v>17</v>
      </c>
      <c r="K329" s="62">
        <v>10</v>
      </c>
      <c r="L329" s="62">
        <v>50</v>
      </c>
      <c r="M329" s="62">
        <v>13</v>
      </c>
      <c r="N329" s="235"/>
      <c r="O329" s="208"/>
      <c r="P329" s="208"/>
      <c r="Q329" s="208"/>
      <c r="R329" s="208"/>
      <c r="S329" s="208"/>
      <c r="T329" s="208"/>
      <c r="U329" s="295"/>
    </row>
    <row r="330" spans="1:21" x14ac:dyDescent="0.3">
      <c r="A330" s="213"/>
      <c r="B330" s="213"/>
      <c r="C330" s="213"/>
      <c r="D330" s="213"/>
      <c r="E330" s="213"/>
      <c r="F330" s="213"/>
      <c r="G330" s="210"/>
      <c r="H330" s="71">
        <v>4</v>
      </c>
      <c r="I330" s="71" t="s">
        <v>818</v>
      </c>
      <c r="J330" s="62">
        <v>27</v>
      </c>
      <c r="K330" s="62">
        <v>31</v>
      </c>
      <c r="L330" s="62">
        <v>32</v>
      </c>
      <c r="M330" s="62">
        <v>0.9</v>
      </c>
      <c r="N330" s="235"/>
      <c r="O330" s="208"/>
      <c r="P330" s="208"/>
      <c r="Q330" s="208"/>
      <c r="R330" s="208"/>
      <c r="S330" s="208"/>
      <c r="T330" s="208"/>
      <c r="U330" s="295"/>
    </row>
    <row r="331" spans="1:21" x14ac:dyDescent="0.3">
      <c r="A331" s="213"/>
      <c r="B331" s="213"/>
      <c r="C331" s="213"/>
      <c r="D331" s="213"/>
      <c r="E331" s="213"/>
      <c r="F331" s="213"/>
      <c r="G331" s="210"/>
      <c r="H331" s="71">
        <v>5</v>
      </c>
      <c r="I331" s="71" t="s">
        <v>819</v>
      </c>
      <c r="J331" s="62">
        <v>25</v>
      </c>
      <c r="K331" s="62">
        <v>63</v>
      </c>
      <c r="L331" s="62">
        <v>38</v>
      </c>
      <c r="M331" s="62">
        <v>23</v>
      </c>
      <c r="N331" s="235"/>
      <c r="O331" s="208"/>
      <c r="P331" s="208"/>
      <c r="Q331" s="208"/>
      <c r="R331" s="208"/>
      <c r="S331" s="208"/>
      <c r="T331" s="208"/>
      <c r="U331" s="295"/>
    </row>
    <row r="332" spans="1:21" x14ac:dyDescent="0.3">
      <c r="A332" s="213"/>
      <c r="B332" s="213"/>
      <c r="C332" s="213"/>
      <c r="D332" s="213"/>
      <c r="E332" s="213"/>
      <c r="F332" s="213"/>
      <c r="G332" s="210"/>
      <c r="H332" s="71">
        <v>6</v>
      </c>
      <c r="I332" s="71" t="s">
        <v>823</v>
      </c>
      <c r="J332" s="62">
        <v>0</v>
      </c>
      <c r="K332" s="62">
        <v>0</v>
      </c>
      <c r="L332" s="62">
        <v>0</v>
      </c>
      <c r="M332" s="62">
        <v>0</v>
      </c>
      <c r="N332" s="235"/>
      <c r="O332" s="208"/>
      <c r="P332" s="208"/>
      <c r="Q332" s="208"/>
      <c r="R332" s="208"/>
      <c r="S332" s="208"/>
      <c r="T332" s="208"/>
      <c r="U332" s="295"/>
    </row>
    <row r="333" spans="1:21" x14ac:dyDescent="0.3">
      <c r="A333" s="213"/>
      <c r="B333" s="213"/>
      <c r="C333" s="213"/>
      <c r="D333" s="213"/>
      <c r="E333" s="213"/>
      <c r="F333" s="213"/>
      <c r="G333" s="210"/>
      <c r="H333" s="71">
        <v>7</v>
      </c>
      <c r="I333" s="71" t="s">
        <v>821</v>
      </c>
      <c r="J333" s="62">
        <v>17</v>
      </c>
      <c r="K333" s="62">
        <v>10</v>
      </c>
      <c r="L333" s="62">
        <v>6</v>
      </c>
      <c r="M333" s="62">
        <v>11</v>
      </c>
      <c r="N333" s="235"/>
      <c r="O333" s="208"/>
      <c r="P333" s="208"/>
      <c r="Q333" s="208"/>
      <c r="R333" s="208"/>
      <c r="S333" s="208"/>
      <c r="T333" s="208"/>
      <c r="U333" s="295"/>
    </row>
    <row r="334" spans="1:21" x14ac:dyDescent="0.3">
      <c r="A334" s="213"/>
      <c r="B334" s="213"/>
      <c r="C334" s="213"/>
      <c r="D334" s="213"/>
      <c r="E334" s="213"/>
      <c r="F334" s="213"/>
      <c r="G334" s="210"/>
      <c r="H334" s="71">
        <v>8</v>
      </c>
      <c r="I334" s="71" t="s">
        <v>822</v>
      </c>
      <c r="J334" s="189">
        <v>26</v>
      </c>
      <c r="K334" s="189">
        <v>31</v>
      </c>
      <c r="L334" s="189">
        <v>35</v>
      </c>
      <c r="M334" s="189">
        <v>0.3</v>
      </c>
      <c r="N334" s="235"/>
      <c r="O334" s="208"/>
      <c r="P334" s="208"/>
      <c r="Q334" s="208"/>
      <c r="R334" s="208"/>
      <c r="S334" s="208"/>
      <c r="T334" s="208"/>
      <c r="U334" s="295"/>
    </row>
    <row r="335" spans="1:21" x14ac:dyDescent="0.3">
      <c r="A335" s="213"/>
      <c r="B335" s="213"/>
      <c r="C335" s="213"/>
      <c r="D335" s="213"/>
      <c r="E335" s="213"/>
      <c r="F335" s="213"/>
      <c r="G335" s="210"/>
      <c r="H335" s="71">
        <v>9</v>
      </c>
      <c r="I335" s="71"/>
      <c r="J335" s="189">
        <v>0</v>
      </c>
      <c r="K335" s="189">
        <v>0</v>
      </c>
      <c r="L335" s="189">
        <v>0</v>
      </c>
      <c r="M335" s="189">
        <v>0</v>
      </c>
      <c r="N335" s="235"/>
      <c r="O335" s="208"/>
      <c r="P335" s="208"/>
      <c r="Q335" s="208"/>
      <c r="R335" s="208"/>
      <c r="S335" s="208"/>
      <c r="T335" s="208"/>
      <c r="U335" s="295"/>
    </row>
    <row r="336" spans="1:21" x14ac:dyDescent="0.3">
      <c r="A336" s="213"/>
      <c r="B336" s="213"/>
      <c r="C336" s="213"/>
      <c r="D336" s="213"/>
      <c r="E336" s="213"/>
      <c r="F336" s="213"/>
      <c r="G336" s="210"/>
      <c r="H336" s="71">
        <v>10</v>
      </c>
      <c r="I336" s="71" t="s">
        <v>820</v>
      </c>
      <c r="J336" s="189">
        <v>0</v>
      </c>
      <c r="K336" s="189">
        <v>0</v>
      </c>
      <c r="L336" s="189">
        <v>0</v>
      </c>
      <c r="M336" s="189">
        <v>0</v>
      </c>
      <c r="N336" s="235"/>
      <c r="O336" s="208"/>
      <c r="P336" s="208"/>
      <c r="Q336" s="208"/>
      <c r="R336" s="208"/>
      <c r="S336" s="208"/>
      <c r="T336" s="208"/>
      <c r="U336" s="295"/>
    </row>
    <row r="337" spans="1:21" x14ac:dyDescent="0.3">
      <c r="A337" s="213"/>
      <c r="B337" s="213"/>
      <c r="C337" s="213"/>
      <c r="D337" s="213"/>
      <c r="E337" s="213"/>
      <c r="F337" s="213"/>
      <c r="G337" s="210"/>
      <c r="H337" s="71"/>
      <c r="I337" s="72" t="s">
        <v>28</v>
      </c>
      <c r="J337" s="73">
        <f>SUM(J327:J334)</f>
        <v>128</v>
      </c>
      <c r="K337" s="73">
        <f>SUM(K327:K334)</f>
        <v>181</v>
      </c>
      <c r="L337" s="73">
        <f>SUM(L327:L334)</f>
        <v>191</v>
      </c>
      <c r="M337" s="73">
        <f>SUM(M327:M334)</f>
        <v>63.5</v>
      </c>
      <c r="N337" s="235"/>
      <c r="O337" s="208"/>
      <c r="P337" s="208"/>
      <c r="Q337" s="208"/>
      <c r="R337" s="208"/>
      <c r="S337" s="208"/>
      <c r="T337" s="208"/>
      <c r="U337" s="295"/>
    </row>
    <row r="338" spans="1:21" ht="13.95" customHeight="1" x14ac:dyDescent="0.3">
      <c r="A338" s="213" t="s">
        <v>792</v>
      </c>
      <c r="B338" s="213" t="s">
        <v>793</v>
      </c>
      <c r="C338" s="213" t="s">
        <v>901</v>
      </c>
      <c r="D338" s="213" t="s">
        <v>1</v>
      </c>
      <c r="E338" s="213">
        <v>630</v>
      </c>
      <c r="F338" s="213">
        <v>910</v>
      </c>
      <c r="G338" s="210">
        <v>45274</v>
      </c>
      <c r="H338" s="71">
        <v>1</v>
      </c>
      <c r="I338" s="71" t="s">
        <v>824</v>
      </c>
      <c r="J338" s="62">
        <v>5.6</v>
      </c>
      <c r="K338" s="62">
        <v>41</v>
      </c>
      <c r="L338" s="62">
        <v>29.6</v>
      </c>
      <c r="M338" s="62">
        <v>23.5</v>
      </c>
      <c r="N338" s="235">
        <f>(L346+K346+J346)/3</f>
        <v>94.943333333333342</v>
      </c>
      <c r="O338" s="208">
        <v>398</v>
      </c>
      <c r="P338" s="208">
        <v>395</v>
      </c>
      <c r="Q338" s="208">
        <v>397</v>
      </c>
      <c r="R338" s="208">
        <v>228</v>
      </c>
      <c r="S338" s="208">
        <v>228</v>
      </c>
      <c r="T338" s="208">
        <v>223</v>
      </c>
      <c r="U338" s="295">
        <f>MAX(J346:L346)/F338*100</f>
        <v>12.541758241758242</v>
      </c>
    </row>
    <row r="339" spans="1:21" x14ac:dyDescent="0.3">
      <c r="A339" s="213"/>
      <c r="B339" s="213"/>
      <c r="C339" s="213"/>
      <c r="D339" s="213"/>
      <c r="E339" s="213"/>
      <c r="F339" s="213"/>
      <c r="G339" s="210"/>
      <c r="H339" s="71">
        <v>2</v>
      </c>
      <c r="I339" s="71" t="s">
        <v>824</v>
      </c>
      <c r="J339" s="62">
        <v>4.4000000000000004</v>
      </c>
      <c r="K339" s="62">
        <v>2.6</v>
      </c>
      <c r="L339" s="62">
        <v>3.1</v>
      </c>
      <c r="M339" s="62">
        <v>3.6</v>
      </c>
      <c r="N339" s="235"/>
      <c r="O339" s="208"/>
      <c r="P339" s="208"/>
      <c r="Q339" s="208"/>
      <c r="R339" s="208"/>
      <c r="S339" s="208"/>
      <c r="T339" s="208"/>
      <c r="U339" s="295"/>
    </row>
    <row r="340" spans="1:21" x14ac:dyDescent="0.3">
      <c r="A340" s="213"/>
      <c r="B340" s="213"/>
      <c r="C340" s="213"/>
      <c r="D340" s="213"/>
      <c r="E340" s="213"/>
      <c r="F340" s="213"/>
      <c r="G340" s="210"/>
      <c r="H340" s="71">
        <v>3</v>
      </c>
      <c r="I340" s="71" t="s">
        <v>825</v>
      </c>
      <c r="J340" s="62">
        <v>11</v>
      </c>
      <c r="K340" s="62">
        <v>20</v>
      </c>
      <c r="L340" s="62">
        <v>19</v>
      </c>
      <c r="M340" s="62">
        <v>4.3</v>
      </c>
      <c r="N340" s="235"/>
      <c r="O340" s="208"/>
      <c r="P340" s="208"/>
      <c r="Q340" s="208"/>
      <c r="R340" s="208"/>
      <c r="S340" s="208"/>
      <c r="T340" s="208"/>
      <c r="U340" s="295"/>
    </row>
    <row r="341" spans="1:21" x14ac:dyDescent="0.3">
      <c r="A341" s="213"/>
      <c r="B341" s="213"/>
      <c r="C341" s="213"/>
      <c r="D341" s="213"/>
      <c r="E341" s="213"/>
      <c r="F341" s="213"/>
      <c r="G341" s="210"/>
      <c r="H341" s="71">
        <v>4</v>
      </c>
      <c r="I341" s="71" t="s">
        <v>826</v>
      </c>
      <c r="J341" s="62">
        <v>18.899999999999999</v>
      </c>
      <c r="K341" s="62">
        <v>21.5</v>
      </c>
      <c r="L341" s="62">
        <v>17.7</v>
      </c>
      <c r="M341" s="62">
        <v>8.6</v>
      </c>
      <c r="N341" s="235"/>
      <c r="O341" s="208"/>
      <c r="P341" s="208"/>
      <c r="Q341" s="208"/>
      <c r="R341" s="208"/>
      <c r="S341" s="208"/>
      <c r="T341" s="208"/>
      <c r="U341" s="295"/>
    </row>
    <row r="342" spans="1:21" x14ac:dyDescent="0.3">
      <c r="A342" s="213"/>
      <c r="B342" s="213"/>
      <c r="C342" s="213"/>
      <c r="D342" s="213"/>
      <c r="E342" s="213"/>
      <c r="F342" s="213"/>
      <c r="G342" s="210"/>
      <c r="H342" s="71">
        <v>5</v>
      </c>
      <c r="I342" s="71" t="s">
        <v>827</v>
      </c>
      <c r="J342" s="62">
        <v>0</v>
      </c>
      <c r="K342" s="62">
        <v>0</v>
      </c>
      <c r="L342" s="62">
        <v>0</v>
      </c>
      <c r="M342" s="62">
        <v>0</v>
      </c>
      <c r="N342" s="235"/>
      <c r="O342" s="208"/>
      <c r="P342" s="208"/>
      <c r="Q342" s="208"/>
      <c r="R342" s="208"/>
      <c r="S342" s="208"/>
      <c r="T342" s="208"/>
      <c r="U342" s="295"/>
    </row>
    <row r="343" spans="1:21" x14ac:dyDescent="0.3">
      <c r="A343" s="213"/>
      <c r="B343" s="213"/>
      <c r="C343" s="213"/>
      <c r="D343" s="213"/>
      <c r="E343" s="213"/>
      <c r="F343" s="213"/>
      <c r="G343" s="210"/>
      <c r="H343" s="71">
        <v>6</v>
      </c>
      <c r="I343" s="71" t="s">
        <v>828</v>
      </c>
      <c r="J343" s="62">
        <v>4.8</v>
      </c>
      <c r="K343" s="62">
        <v>5.03</v>
      </c>
      <c r="L343" s="62">
        <v>9.6999999999999993</v>
      </c>
      <c r="M343" s="62">
        <v>2.7</v>
      </c>
      <c r="N343" s="235"/>
      <c r="O343" s="208"/>
      <c r="P343" s="208"/>
      <c r="Q343" s="208"/>
      <c r="R343" s="208"/>
      <c r="S343" s="208"/>
      <c r="T343" s="208"/>
      <c r="U343" s="295"/>
    </row>
    <row r="344" spans="1:21" x14ac:dyDescent="0.3">
      <c r="A344" s="213"/>
      <c r="B344" s="213"/>
      <c r="C344" s="213"/>
      <c r="D344" s="213"/>
      <c r="E344" s="213"/>
      <c r="F344" s="213"/>
      <c r="G344" s="210"/>
      <c r="H344" s="71">
        <v>7</v>
      </c>
      <c r="I344" s="71" t="s">
        <v>829</v>
      </c>
      <c r="J344" s="62">
        <v>13</v>
      </c>
      <c r="K344" s="62">
        <v>17.600000000000001</v>
      </c>
      <c r="L344" s="62">
        <v>16.600000000000001</v>
      </c>
      <c r="M344" s="62">
        <v>3.8</v>
      </c>
      <c r="N344" s="235"/>
      <c r="O344" s="208"/>
      <c r="P344" s="208"/>
      <c r="Q344" s="208"/>
      <c r="R344" s="208"/>
      <c r="S344" s="208"/>
      <c r="T344" s="208"/>
      <c r="U344" s="295"/>
    </row>
    <row r="345" spans="1:21" x14ac:dyDescent="0.3">
      <c r="A345" s="213"/>
      <c r="B345" s="213"/>
      <c r="C345" s="213"/>
      <c r="D345" s="213"/>
      <c r="E345" s="213"/>
      <c r="F345" s="213"/>
      <c r="G345" s="210"/>
      <c r="H345" s="71">
        <v>8</v>
      </c>
      <c r="I345" s="71" t="s">
        <v>827</v>
      </c>
      <c r="J345" s="189">
        <v>12.1</v>
      </c>
      <c r="K345" s="189">
        <v>6.4</v>
      </c>
      <c r="L345" s="189">
        <v>5.2</v>
      </c>
      <c r="M345" s="189">
        <v>5.3</v>
      </c>
      <c r="N345" s="235"/>
      <c r="O345" s="208"/>
      <c r="P345" s="208"/>
      <c r="Q345" s="208"/>
      <c r="R345" s="208"/>
      <c r="S345" s="208"/>
      <c r="T345" s="208"/>
      <c r="U345" s="295"/>
    </row>
    <row r="346" spans="1:21" x14ac:dyDescent="0.3">
      <c r="A346" s="213"/>
      <c r="B346" s="213"/>
      <c r="C346" s="213"/>
      <c r="D346" s="213"/>
      <c r="E346" s="213"/>
      <c r="F346" s="213"/>
      <c r="G346" s="210"/>
      <c r="H346" s="71"/>
      <c r="I346" s="72" t="s">
        <v>28</v>
      </c>
      <c r="J346" s="73">
        <f>SUM(J338:J345)</f>
        <v>69.8</v>
      </c>
      <c r="K346" s="73">
        <f>SUM(K338:K345)</f>
        <v>114.13</v>
      </c>
      <c r="L346" s="73">
        <f>SUM(L338:L345)</f>
        <v>100.90000000000002</v>
      </c>
      <c r="M346" s="73">
        <f>SUM(M338:M345)</f>
        <v>51.8</v>
      </c>
      <c r="N346" s="235"/>
      <c r="O346" s="208"/>
      <c r="P346" s="208"/>
      <c r="Q346" s="208"/>
      <c r="R346" s="208"/>
      <c r="S346" s="208"/>
      <c r="T346" s="208"/>
      <c r="U346" s="295"/>
    </row>
    <row r="347" spans="1:21" ht="13.95" customHeight="1" x14ac:dyDescent="0.3">
      <c r="A347" s="213" t="s">
        <v>792</v>
      </c>
      <c r="B347" s="213" t="s">
        <v>793</v>
      </c>
      <c r="C347" s="213" t="s">
        <v>901</v>
      </c>
      <c r="D347" s="213" t="s">
        <v>6</v>
      </c>
      <c r="E347" s="213">
        <v>630</v>
      </c>
      <c r="F347" s="213">
        <v>910</v>
      </c>
      <c r="G347" s="210">
        <v>45274</v>
      </c>
      <c r="H347" s="71">
        <v>1</v>
      </c>
      <c r="I347" s="71" t="s">
        <v>830</v>
      </c>
      <c r="J347" s="62">
        <v>0</v>
      </c>
      <c r="K347" s="62">
        <v>0</v>
      </c>
      <c r="L347" s="62">
        <v>0.1</v>
      </c>
      <c r="M347" s="62">
        <v>0</v>
      </c>
      <c r="N347" s="235">
        <f>(L355+K355+J355)/3</f>
        <v>82.573333333333323</v>
      </c>
      <c r="O347" s="208">
        <v>397</v>
      </c>
      <c r="P347" s="208">
        <v>396</v>
      </c>
      <c r="Q347" s="208">
        <v>395</v>
      </c>
      <c r="R347" s="208">
        <v>225</v>
      </c>
      <c r="S347" s="208">
        <v>226</v>
      </c>
      <c r="T347" s="208">
        <v>228</v>
      </c>
      <c r="U347" s="295">
        <f>MAX(J355:L355)/F347*100</f>
        <v>14.065934065934064</v>
      </c>
    </row>
    <row r="348" spans="1:21" x14ac:dyDescent="0.3">
      <c r="A348" s="213"/>
      <c r="B348" s="213"/>
      <c r="C348" s="213"/>
      <c r="D348" s="213"/>
      <c r="E348" s="213"/>
      <c r="F348" s="213"/>
      <c r="G348" s="210"/>
      <c r="H348" s="71">
        <v>2</v>
      </c>
      <c r="I348" s="71" t="s">
        <v>831</v>
      </c>
      <c r="J348" s="62">
        <v>9.1999999999999993</v>
      </c>
      <c r="K348" s="62">
        <v>12.8</v>
      </c>
      <c r="L348" s="62">
        <v>5.2</v>
      </c>
      <c r="M348" s="62">
        <v>3.2</v>
      </c>
      <c r="N348" s="235"/>
      <c r="O348" s="208"/>
      <c r="P348" s="208"/>
      <c r="Q348" s="208"/>
      <c r="R348" s="208"/>
      <c r="S348" s="208"/>
      <c r="T348" s="208"/>
      <c r="U348" s="295"/>
    </row>
    <row r="349" spans="1:21" x14ac:dyDescent="0.3">
      <c r="A349" s="213"/>
      <c r="B349" s="213"/>
      <c r="C349" s="213"/>
      <c r="D349" s="213"/>
      <c r="E349" s="213"/>
      <c r="F349" s="213"/>
      <c r="G349" s="210"/>
      <c r="H349" s="71">
        <v>3</v>
      </c>
      <c r="I349" s="71" t="s">
        <v>830</v>
      </c>
      <c r="J349" s="62">
        <v>13.2</v>
      </c>
      <c r="K349" s="62">
        <v>5.2</v>
      </c>
      <c r="L349" s="62">
        <v>4.0999999999999996</v>
      </c>
      <c r="M349" s="62">
        <v>7.6</v>
      </c>
      <c r="N349" s="235"/>
      <c r="O349" s="208"/>
      <c r="P349" s="208"/>
      <c r="Q349" s="208"/>
      <c r="R349" s="208"/>
      <c r="S349" s="208"/>
      <c r="T349" s="208"/>
      <c r="U349" s="295"/>
    </row>
    <row r="350" spans="1:21" x14ac:dyDescent="0.3">
      <c r="A350" s="213"/>
      <c r="B350" s="213"/>
      <c r="C350" s="213"/>
      <c r="D350" s="213"/>
      <c r="E350" s="213"/>
      <c r="F350" s="213"/>
      <c r="G350" s="210"/>
      <c r="H350" s="71">
        <v>4</v>
      </c>
      <c r="I350" s="71" t="s">
        <v>832</v>
      </c>
      <c r="J350" s="62">
        <v>2.8</v>
      </c>
      <c r="K350" s="62">
        <v>5.8</v>
      </c>
      <c r="L350" s="62">
        <v>5.3</v>
      </c>
      <c r="M350" s="62">
        <v>1.7</v>
      </c>
      <c r="N350" s="235"/>
      <c r="O350" s="208"/>
      <c r="P350" s="208"/>
      <c r="Q350" s="208"/>
      <c r="R350" s="208"/>
      <c r="S350" s="208"/>
      <c r="T350" s="208"/>
      <c r="U350" s="295"/>
    </row>
    <row r="351" spans="1:21" x14ac:dyDescent="0.3">
      <c r="A351" s="213"/>
      <c r="B351" s="213"/>
      <c r="C351" s="213"/>
      <c r="D351" s="213"/>
      <c r="E351" s="213"/>
      <c r="F351" s="213"/>
      <c r="G351" s="210"/>
      <c r="H351" s="71">
        <v>5</v>
      </c>
      <c r="I351" s="71" t="s">
        <v>829</v>
      </c>
      <c r="J351" s="62">
        <v>1.7</v>
      </c>
      <c r="K351" s="62">
        <v>0</v>
      </c>
      <c r="L351" s="62">
        <v>0</v>
      </c>
      <c r="M351" s="62">
        <v>0</v>
      </c>
      <c r="N351" s="235"/>
      <c r="O351" s="208"/>
      <c r="P351" s="208"/>
      <c r="Q351" s="208"/>
      <c r="R351" s="208"/>
      <c r="S351" s="208"/>
      <c r="T351" s="208"/>
      <c r="U351" s="295"/>
    </row>
    <row r="352" spans="1:21" x14ac:dyDescent="0.3">
      <c r="A352" s="213"/>
      <c r="B352" s="213"/>
      <c r="C352" s="213"/>
      <c r="D352" s="213"/>
      <c r="E352" s="213"/>
      <c r="F352" s="213"/>
      <c r="G352" s="210"/>
      <c r="H352" s="71">
        <v>6</v>
      </c>
      <c r="I352" s="71" t="s">
        <v>825</v>
      </c>
      <c r="J352" s="62">
        <v>0</v>
      </c>
      <c r="K352" s="62">
        <v>0</v>
      </c>
      <c r="L352" s="62">
        <v>0</v>
      </c>
      <c r="M352" s="62">
        <v>0</v>
      </c>
      <c r="N352" s="235"/>
      <c r="O352" s="208"/>
      <c r="P352" s="208"/>
      <c r="Q352" s="208"/>
      <c r="R352" s="208"/>
      <c r="S352" s="208"/>
      <c r="T352" s="208"/>
      <c r="U352" s="295"/>
    </row>
    <row r="353" spans="1:21" x14ac:dyDescent="0.3">
      <c r="A353" s="213"/>
      <c r="B353" s="213"/>
      <c r="C353" s="213"/>
      <c r="D353" s="213"/>
      <c r="E353" s="213"/>
      <c r="F353" s="213"/>
      <c r="G353" s="210"/>
      <c r="H353" s="71">
        <v>7</v>
      </c>
      <c r="I353" s="71" t="s">
        <v>825</v>
      </c>
      <c r="J353" s="62">
        <v>92.8</v>
      </c>
      <c r="K353" s="62">
        <v>6.92</v>
      </c>
      <c r="L353" s="62">
        <v>56.8</v>
      </c>
      <c r="M353" s="62">
        <v>23.2</v>
      </c>
      <c r="N353" s="235"/>
      <c r="O353" s="208"/>
      <c r="P353" s="208"/>
      <c r="Q353" s="208"/>
      <c r="R353" s="208"/>
      <c r="S353" s="208"/>
      <c r="T353" s="208"/>
      <c r="U353" s="295"/>
    </row>
    <row r="354" spans="1:21" x14ac:dyDescent="0.3">
      <c r="A354" s="213"/>
      <c r="B354" s="213"/>
      <c r="C354" s="213"/>
      <c r="D354" s="213"/>
      <c r="E354" s="213"/>
      <c r="F354" s="213"/>
      <c r="G354" s="210"/>
      <c r="H354" s="71">
        <v>8</v>
      </c>
      <c r="I354" s="71" t="s">
        <v>833</v>
      </c>
      <c r="J354" s="189">
        <v>8.3000000000000007</v>
      </c>
      <c r="K354" s="189">
        <v>4.9000000000000004</v>
      </c>
      <c r="L354" s="189">
        <v>12.6</v>
      </c>
      <c r="M354" s="189">
        <v>8.9</v>
      </c>
      <c r="N354" s="235"/>
      <c r="O354" s="208"/>
      <c r="P354" s="208"/>
      <c r="Q354" s="208"/>
      <c r="R354" s="208"/>
      <c r="S354" s="208"/>
      <c r="T354" s="208"/>
      <c r="U354" s="295"/>
    </row>
    <row r="355" spans="1:21" x14ac:dyDescent="0.3">
      <c r="A355" s="213"/>
      <c r="B355" s="213"/>
      <c r="C355" s="213"/>
      <c r="D355" s="213"/>
      <c r="E355" s="213"/>
      <c r="F355" s="213"/>
      <c r="G355" s="210"/>
      <c r="H355" s="71"/>
      <c r="I355" s="72" t="s">
        <v>28</v>
      </c>
      <c r="J355" s="73">
        <f>SUM(J347:J354)</f>
        <v>127.99999999999999</v>
      </c>
      <c r="K355" s="73">
        <f>SUM(K347:K354)</f>
        <v>35.619999999999997</v>
      </c>
      <c r="L355" s="73">
        <f>SUM(L347:L354)</f>
        <v>84.1</v>
      </c>
      <c r="M355" s="73">
        <f>SUM(M347:M354)</f>
        <v>44.6</v>
      </c>
      <c r="N355" s="235"/>
      <c r="O355" s="208"/>
      <c r="P355" s="208"/>
      <c r="Q355" s="208"/>
      <c r="R355" s="208"/>
      <c r="S355" s="208"/>
      <c r="T355" s="208"/>
      <c r="U355" s="295"/>
    </row>
    <row r="356" spans="1:21" ht="13.95" customHeight="1" x14ac:dyDescent="0.3">
      <c r="A356" s="213" t="s">
        <v>792</v>
      </c>
      <c r="B356" s="213" t="s">
        <v>793</v>
      </c>
      <c r="C356" s="213" t="s">
        <v>902</v>
      </c>
      <c r="D356" s="213" t="s">
        <v>1</v>
      </c>
      <c r="E356" s="213">
        <v>630</v>
      </c>
      <c r="F356" s="213">
        <v>909.32</v>
      </c>
      <c r="G356" s="210">
        <v>45271</v>
      </c>
      <c r="H356" s="71">
        <v>1</v>
      </c>
      <c r="I356" s="71"/>
      <c r="J356" s="62"/>
      <c r="K356" s="62"/>
      <c r="L356" s="62"/>
      <c r="M356" s="62"/>
      <c r="N356" s="235">
        <f>(L364+K364+J364)/3</f>
        <v>30.666666666666668</v>
      </c>
      <c r="O356" s="208">
        <v>392</v>
      </c>
      <c r="P356" s="208">
        <v>392</v>
      </c>
      <c r="Q356" s="208">
        <v>391</v>
      </c>
      <c r="R356" s="208">
        <v>223</v>
      </c>
      <c r="S356" s="208">
        <v>224</v>
      </c>
      <c r="T356" s="208">
        <v>222</v>
      </c>
      <c r="U356" s="295">
        <f>MAX(J364:L364)/F356*100</f>
        <v>4.2889191923635241</v>
      </c>
    </row>
    <row r="357" spans="1:21" x14ac:dyDescent="0.3">
      <c r="A357" s="213"/>
      <c r="B357" s="213"/>
      <c r="C357" s="213"/>
      <c r="D357" s="213"/>
      <c r="E357" s="213"/>
      <c r="F357" s="213"/>
      <c r="G357" s="210"/>
      <c r="H357" s="71">
        <v>2</v>
      </c>
      <c r="I357" s="71"/>
      <c r="J357" s="62"/>
      <c r="K357" s="62"/>
      <c r="L357" s="62"/>
      <c r="M357" s="62"/>
      <c r="N357" s="235"/>
      <c r="O357" s="208"/>
      <c r="P357" s="208"/>
      <c r="Q357" s="208"/>
      <c r="R357" s="208"/>
      <c r="S357" s="208"/>
      <c r="T357" s="208"/>
      <c r="U357" s="295"/>
    </row>
    <row r="358" spans="1:21" x14ac:dyDescent="0.3">
      <c r="A358" s="213"/>
      <c r="B358" s="213"/>
      <c r="C358" s="213"/>
      <c r="D358" s="213"/>
      <c r="E358" s="213"/>
      <c r="F358" s="213"/>
      <c r="G358" s="210"/>
      <c r="H358" s="71">
        <v>3</v>
      </c>
      <c r="I358" s="71" t="s">
        <v>813</v>
      </c>
      <c r="J358" s="62">
        <v>0</v>
      </c>
      <c r="K358" s="62">
        <v>0</v>
      </c>
      <c r="L358" s="62">
        <v>0</v>
      </c>
      <c r="M358" s="62">
        <v>0</v>
      </c>
      <c r="N358" s="235"/>
      <c r="O358" s="208"/>
      <c r="P358" s="208"/>
      <c r="Q358" s="208"/>
      <c r="R358" s="208"/>
      <c r="S358" s="208"/>
      <c r="T358" s="208"/>
      <c r="U358" s="295"/>
    </row>
    <row r="359" spans="1:21" x14ac:dyDescent="0.3">
      <c r="A359" s="213"/>
      <c r="B359" s="213"/>
      <c r="C359" s="213"/>
      <c r="D359" s="213"/>
      <c r="E359" s="213"/>
      <c r="F359" s="213"/>
      <c r="G359" s="210"/>
      <c r="H359" s="71">
        <v>4</v>
      </c>
      <c r="I359" s="71"/>
      <c r="J359" s="62"/>
      <c r="K359" s="62"/>
      <c r="L359" s="62"/>
      <c r="M359" s="62"/>
      <c r="N359" s="235"/>
      <c r="O359" s="208"/>
      <c r="P359" s="208"/>
      <c r="Q359" s="208"/>
      <c r="R359" s="208"/>
      <c r="S359" s="208"/>
      <c r="T359" s="208"/>
      <c r="U359" s="295"/>
    </row>
    <row r="360" spans="1:21" x14ac:dyDescent="0.3">
      <c r="A360" s="213"/>
      <c r="B360" s="213"/>
      <c r="C360" s="213"/>
      <c r="D360" s="213"/>
      <c r="E360" s="213"/>
      <c r="F360" s="213"/>
      <c r="G360" s="210"/>
      <c r="H360" s="71">
        <v>5</v>
      </c>
      <c r="I360" s="71"/>
      <c r="J360" s="62"/>
      <c r="K360" s="62"/>
      <c r="L360" s="62"/>
      <c r="M360" s="62"/>
      <c r="N360" s="235"/>
      <c r="O360" s="208"/>
      <c r="P360" s="208"/>
      <c r="Q360" s="208"/>
      <c r="R360" s="208"/>
      <c r="S360" s="208"/>
      <c r="T360" s="208"/>
      <c r="U360" s="295"/>
    </row>
    <row r="361" spans="1:21" x14ac:dyDescent="0.3">
      <c r="A361" s="213"/>
      <c r="B361" s="213"/>
      <c r="C361" s="213"/>
      <c r="D361" s="213"/>
      <c r="E361" s="213"/>
      <c r="F361" s="213"/>
      <c r="G361" s="210"/>
      <c r="H361" s="71">
        <v>6</v>
      </c>
      <c r="I361" s="71" t="s">
        <v>834</v>
      </c>
      <c r="J361" s="62">
        <v>0</v>
      </c>
      <c r="K361" s="62">
        <v>0</v>
      </c>
      <c r="L361" s="62">
        <v>0</v>
      </c>
      <c r="M361" s="62">
        <v>0</v>
      </c>
      <c r="N361" s="235"/>
      <c r="O361" s="208"/>
      <c r="P361" s="208"/>
      <c r="Q361" s="208"/>
      <c r="R361" s="208"/>
      <c r="S361" s="208"/>
      <c r="T361" s="208"/>
      <c r="U361" s="295"/>
    </row>
    <row r="362" spans="1:21" x14ac:dyDescent="0.3">
      <c r="A362" s="213"/>
      <c r="B362" s="213"/>
      <c r="C362" s="213"/>
      <c r="D362" s="213"/>
      <c r="E362" s="213"/>
      <c r="F362" s="213"/>
      <c r="G362" s="210"/>
      <c r="H362" s="71">
        <v>7</v>
      </c>
      <c r="I362" s="71" t="s">
        <v>834</v>
      </c>
      <c r="J362" s="62">
        <v>37</v>
      </c>
      <c r="K362" s="62">
        <v>39</v>
      </c>
      <c r="L362" s="62">
        <v>16</v>
      </c>
      <c r="M362" s="62">
        <v>11</v>
      </c>
      <c r="N362" s="235"/>
      <c r="O362" s="208"/>
      <c r="P362" s="208"/>
      <c r="Q362" s="208"/>
      <c r="R362" s="208"/>
      <c r="S362" s="208"/>
      <c r="T362" s="208"/>
      <c r="U362" s="295"/>
    </row>
    <row r="363" spans="1:21" x14ac:dyDescent="0.3">
      <c r="A363" s="213"/>
      <c r="B363" s="213"/>
      <c r="C363" s="213"/>
      <c r="D363" s="213"/>
      <c r="E363" s="213"/>
      <c r="F363" s="213"/>
      <c r="G363" s="210"/>
      <c r="H363" s="71">
        <v>8</v>
      </c>
      <c r="I363" s="71"/>
      <c r="J363" s="189"/>
      <c r="K363" s="189"/>
      <c r="L363" s="189"/>
      <c r="M363" s="189"/>
      <c r="N363" s="235"/>
      <c r="O363" s="208"/>
      <c r="P363" s="208"/>
      <c r="Q363" s="208"/>
      <c r="R363" s="208"/>
      <c r="S363" s="208"/>
      <c r="T363" s="208"/>
      <c r="U363" s="295"/>
    </row>
    <row r="364" spans="1:21" x14ac:dyDescent="0.3">
      <c r="A364" s="213"/>
      <c r="B364" s="213"/>
      <c r="C364" s="213"/>
      <c r="D364" s="213"/>
      <c r="E364" s="213"/>
      <c r="F364" s="213"/>
      <c r="G364" s="210"/>
      <c r="H364" s="71"/>
      <c r="I364" s="72" t="s">
        <v>28</v>
      </c>
      <c r="J364" s="73">
        <f>SUM(J356:J363)</f>
        <v>37</v>
      </c>
      <c r="K364" s="73">
        <f>SUM(K356:K363)</f>
        <v>39</v>
      </c>
      <c r="L364" s="73">
        <f>SUM(L356:L363)</f>
        <v>16</v>
      </c>
      <c r="M364" s="73">
        <f>SUM(M356:M363)</f>
        <v>11</v>
      </c>
      <c r="N364" s="235"/>
      <c r="O364" s="208"/>
      <c r="P364" s="208"/>
      <c r="Q364" s="208"/>
      <c r="R364" s="208"/>
      <c r="S364" s="208"/>
      <c r="T364" s="208"/>
      <c r="U364" s="295"/>
    </row>
    <row r="365" spans="1:21" ht="13.95" customHeight="1" x14ac:dyDescent="0.3">
      <c r="A365" s="213" t="s">
        <v>792</v>
      </c>
      <c r="B365" s="213" t="s">
        <v>793</v>
      </c>
      <c r="C365" s="213" t="s">
        <v>902</v>
      </c>
      <c r="D365" s="213" t="s">
        <v>6</v>
      </c>
      <c r="E365" s="213">
        <v>630</v>
      </c>
      <c r="F365" s="213">
        <v>909.32</v>
      </c>
      <c r="G365" s="210">
        <v>45271</v>
      </c>
      <c r="H365" s="71">
        <v>1</v>
      </c>
      <c r="I365" s="71"/>
      <c r="J365" s="62"/>
      <c r="K365" s="62"/>
      <c r="L365" s="62"/>
      <c r="M365" s="62"/>
      <c r="N365" s="235">
        <f>(L373+K373+J373)/3</f>
        <v>50.199999999999996</v>
      </c>
      <c r="O365" s="208">
        <v>390</v>
      </c>
      <c r="P365" s="208">
        <v>391</v>
      </c>
      <c r="Q365" s="208">
        <v>392</v>
      </c>
      <c r="R365" s="208">
        <v>222</v>
      </c>
      <c r="S365" s="208">
        <v>224</v>
      </c>
      <c r="T365" s="208">
        <v>225</v>
      </c>
      <c r="U365" s="295">
        <f>MAX(J373:L373)/F365*100</f>
        <v>8.1819381515858005</v>
      </c>
    </row>
    <row r="366" spans="1:21" x14ac:dyDescent="0.3">
      <c r="A366" s="213"/>
      <c r="B366" s="213"/>
      <c r="C366" s="213"/>
      <c r="D366" s="213"/>
      <c r="E366" s="213"/>
      <c r="F366" s="213"/>
      <c r="G366" s="210"/>
      <c r="H366" s="71">
        <v>2</v>
      </c>
      <c r="I366" s="71"/>
      <c r="J366" s="62"/>
      <c r="K366" s="62"/>
      <c r="L366" s="62"/>
      <c r="M366" s="62"/>
      <c r="N366" s="235"/>
      <c r="O366" s="208"/>
      <c r="P366" s="208"/>
      <c r="Q366" s="208"/>
      <c r="R366" s="208"/>
      <c r="S366" s="208"/>
      <c r="T366" s="208"/>
      <c r="U366" s="295"/>
    </row>
    <row r="367" spans="1:21" x14ac:dyDescent="0.3">
      <c r="A367" s="213"/>
      <c r="B367" s="213"/>
      <c r="C367" s="213"/>
      <c r="D367" s="213"/>
      <c r="E367" s="213"/>
      <c r="F367" s="213"/>
      <c r="G367" s="210"/>
      <c r="H367" s="71">
        <v>3</v>
      </c>
      <c r="I367" s="71"/>
      <c r="J367" s="62"/>
      <c r="K367" s="62"/>
      <c r="L367" s="62"/>
      <c r="M367" s="62"/>
      <c r="N367" s="235"/>
      <c r="O367" s="208"/>
      <c r="P367" s="208"/>
      <c r="Q367" s="208"/>
      <c r="R367" s="208"/>
      <c r="S367" s="208"/>
      <c r="T367" s="208"/>
      <c r="U367" s="295"/>
    </row>
    <row r="368" spans="1:21" x14ac:dyDescent="0.3">
      <c r="A368" s="213"/>
      <c r="B368" s="213"/>
      <c r="C368" s="213"/>
      <c r="D368" s="213"/>
      <c r="E368" s="213"/>
      <c r="F368" s="213"/>
      <c r="G368" s="210"/>
      <c r="H368" s="71">
        <v>4</v>
      </c>
      <c r="I368" s="71" t="s">
        <v>835</v>
      </c>
      <c r="J368" s="62"/>
      <c r="K368" s="62"/>
      <c r="L368" s="62">
        <v>39.9</v>
      </c>
      <c r="M368" s="62">
        <v>33.1</v>
      </c>
      <c r="N368" s="235"/>
      <c r="O368" s="208"/>
      <c r="P368" s="208"/>
      <c r="Q368" s="208"/>
      <c r="R368" s="208"/>
      <c r="S368" s="208"/>
      <c r="T368" s="208"/>
      <c r="U368" s="295"/>
    </row>
    <row r="369" spans="1:21" x14ac:dyDescent="0.3">
      <c r="A369" s="213"/>
      <c r="B369" s="213"/>
      <c r="C369" s="213"/>
      <c r="D369" s="213"/>
      <c r="E369" s="213"/>
      <c r="F369" s="213"/>
      <c r="G369" s="210"/>
      <c r="H369" s="71">
        <v>5</v>
      </c>
      <c r="I369" s="71" t="s">
        <v>816</v>
      </c>
      <c r="J369" s="62">
        <v>8.4</v>
      </c>
      <c r="K369" s="62">
        <v>9</v>
      </c>
      <c r="L369" s="62">
        <v>8.6</v>
      </c>
      <c r="M369" s="62">
        <v>2</v>
      </c>
      <c r="N369" s="235"/>
      <c r="O369" s="208"/>
      <c r="P369" s="208"/>
      <c r="Q369" s="208"/>
      <c r="R369" s="208"/>
      <c r="S369" s="208"/>
      <c r="T369" s="208"/>
      <c r="U369" s="295"/>
    </row>
    <row r="370" spans="1:21" x14ac:dyDescent="0.3">
      <c r="A370" s="213"/>
      <c r="B370" s="213"/>
      <c r="C370" s="213"/>
      <c r="D370" s="213"/>
      <c r="E370" s="213"/>
      <c r="F370" s="213"/>
      <c r="G370" s="210"/>
      <c r="H370" s="71">
        <v>6</v>
      </c>
      <c r="I370" s="71" t="s">
        <v>834</v>
      </c>
      <c r="J370" s="62">
        <v>0</v>
      </c>
      <c r="K370" s="62">
        <v>0</v>
      </c>
      <c r="L370" s="62">
        <v>0</v>
      </c>
      <c r="M370" s="62">
        <v>0</v>
      </c>
      <c r="N370" s="235"/>
      <c r="O370" s="208"/>
      <c r="P370" s="208"/>
      <c r="Q370" s="208"/>
      <c r="R370" s="208"/>
      <c r="S370" s="208"/>
      <c r="T370" s="208"/>
      <c r="U370" s="295"/>
    </row>
    <row r="371" spans="1:21" x14ac:dyDescent="0.3">
      <c r="A371" s="213"/>
      <c r="B371" s="213"/>
      <c r="C371" s="213"/>
      <c r="D371" s="213"/>
      <c r="E371" s="213"/>
      <c r="F371" s="213"/>
      <c r="G371" s="210"/>
      <c r="H371" s="71">
        <v>7</v>
      </c>
      <c r="I371" s="71" t="s">
        <v>834</v>
      </c>
      <c r="J371" s="62">
        <v>25</v>
      </c>
      <c r="K371" s="62">
        <v>33.799999999999997</v>
      </c>
      <c r="L371" s="62">
        <v>25.9</v>
      </c>
      <c r="M371" s="62">
        <v>7</v>
      </c>
      <c r="N371" s="235"/>
      <c r="O371" s="208"/>
      <c r="P371" s="208"/>
      <c r="Q371" s="208"/>
      <c r="R371" s="208"/>
      <c r="S371" s="208"/>
      <c r="T371" s="208"/>
      <c r="U371" s="295"/>
    </row>
    <row r="372" spans="1:21" x14ac:dyDescent="0.3">
      <c r="A372" s="213"/>
      <c r="B372" s="213"/>
      <c r="C372" s="213"/>
      <c r="D372" s="213"/>
      <c r="E372" s="213"/>
      <c r="F372" s="213"/>
      <c r="G372" s="210"/>
      <c r="H372" s="71">
        <v>8</v>
      </c>
      <c r="I372" s="71"/>
      <c r="J372" s="189"/>
      <c r="K372" s="189"/>
      <c r="L372" s="189"/>
      <c r="M372" s="189"/>
      <c r="N372" s="235"/>
      <c r="O372" s="208"/>
      <c r="P372" s="208"/>
      <c r="Q372" s="208"/>
      <c r="R372" s="208"/>
      <c r="S372" s="208"/>
      <c r="T372" s="208"/>
      <c r="U372" s="295"/>
    </row>
    <row r="373" spans="1:21" x14ac:dyDescent="0.3">
      <c r="A373" s="213"/>
      <c r="B373" s="213"/>
      <c r="C373" s="213"/>
      <c r="D373" s="213"/>
      <c r="E373" s="213"/>
      <c r="F373" s="213"/>
      <c r="G373" s="210"/>
      <c r="H373" s="71"/>
      <c r="I373" s="72" t="s">
        <v>28</v>
      </c>
      <c r="J373" s="73">
        <f>SUM(J365:J372)</f>
        <v>33.4</v>
      </c>
      <c r="K373" s="73">
        <f>SUM(K365:K372)</f>
        <v>42.8</v>
      </c>
      <c r="L373" s="73">
        <f>SUM(L365:L372)</f>
        <v>74.400000000000006</v>
      </c>
      <c r="M373" s="73">
        <f>SUM(M365:M372)</f>
        <v>42.1</v>
      </c>
      <c r="N373" s="235"/>
      <c r="O373" s="208"/>
      <c r="P373" s="208"/>
      <c r="Q373" s="208"/>
      <c r="R373" s="208"/>
      <c r="S373" s="208"/>
      <c r="T373" s="208"/>
      <c r="U373" s="295"/>
    </row>
    <row r="374" spans="1:21" ht="18.75" customHeight="1" x14ac:dyDescent="0.3">
      <c r="A374" s="223" t="s">
        <v>836</v>
      </c>
      <c r="B374" s="223"/>
      <c r="C374" s="223"/>
      <c r="D374" s="223"/>
      <c r="E374" s="223"/>
      <c r="F374" s="223"/>
      <c r="G374" s="223"/>
      <c r="H374" s="223"/>
      <c r="I374" s="223"/>
      <c r="J374" s="223"/>
      <c r="K374" s="223"/>
      <c r="L374" s="223"/>
      <c r="M374" s="223"/>
      <c r="N374" s="223"/>
      <c r="O374" s="223"/>
      <c r="P374" s="223"/>
      <c r="Q374" s="223"/>
      <c r="R374" s="223"/>
      <c r="S374" s="223"/>
      <c r="T374" s="223"/>
      <c r="U374" s="223"/>
    </row>
    <row r="375" spans="1:21" ht="13.95" customHeight="1" x14ac:dyDescent="0.3">
      <c r="A375" s="213" t="s">
        <v>792</v>
      </c>
      <c r="B375" s="213" t="s">
        <v>793</v>
      </c>
      <c r="C375" s="213" t="s">
        <v>903</v>
      </c>
      <c r="D375" s="213" t="s">
        <v>1</v>
      </c>
      <c r="E375" s="213">
        <v>630</v>
      </c>
      <c r="F375" s="213">
        <v>909.32</v>
      </c>
      <c r="G375" s="210">
        <v>45268</v>
      </c>
      <c r="H375" s="71">
        <v>1</v>
      </c>
      <c r="I375" s="71"/>
      <c r="J375" s="62"/>
      <c r="K375" s="62"/>
      <c r="L375" s="62"/>
      <c r="M375" s="62"/>
      <c r="N375" s="235">
        <f>(L382+K382+J382)/3</f>
        <v>27.333333333333332</v>
      </c>
      <c r="O375" s="208">
        <v>395</v>
      </c>
      <c r="P375" s="208">
        <v>398</v>
      </c>
      <c r="Q375" s="208">
        <v>399</v>
      </c>
      <c r="R375" s="208">
        <v>224</v>
      </c>
      <c r="S375" s="208">
        <v>224</v>
      </c>
      <c r="T375" s="208">
        <v>228</v>
      </c>
      <c r="U375" s="295">
        <f>MAX(J382:L382)/F375*100</f>
        <v>4.6188360533145643</v>
      </c>
    </row>
    <row r="376" spans="1:21" x14ac:dyDescent="0.3">
      <c r="A376" s="213"/>
      <c r="B376" s="213"/>
      <c r="C376" s="213"/>
      <c r="D376" s="213"/>
      <c r="E376" s="213"/>
      <c r="F376" s="213"/>
      <c r="G376" s="210"/>
      <c r="H376" s="71">
        <v>2</v>
      </c>
      <c r="I376" s="71"/>
      <c r="J376" s="62"/>
      <c r="K376" s="62"/>
      <c r="L376" s="62"/>
      <c r="M376" s="62"/>
      <c r="N376" s="235"/>
      <c r="O376" s="208"/>
      <c r="P376" s="208"/>
      <c r="Q376" s="208"/>
      <c r="R376" s="208"/>
      <c r="S376" s="208"/>
      <c r="T376" s="208"/>
      <c r="U376" s="295"/>
    </row>
    <row r="377" spans="1:21" x14ac:dyDescent="0.3">
      <c r="A377" s="213"/>
      <c r="B377" s="213"/>
      <c r="C377" s="213"/>
      <c r="D377" s="213"/>
      <c r="E377" s="213"/>
      <c r="F377" s="213"/>
      <c r="G377" s="210"/>
      <c r="H377" s="71">
        <v>3</v>
      </c>
      <c r="I377" s="71" t="s">
        <v>837</v>
      </c>
      <c r="J377" s="62">
        <v>0</v>
      </c>
      <c r="K377" s="62">
        <v>0</v>
      </c>
      <c r="L377" s="62">
        <v>0</v>
      </c>
      <c r="M377" s="62">
        <v>0</v>
      </c>
      <c r="N377" s="235"/>
      <c r="O377" s="208"/>
      <c r="P377" s="208"/>
      <c r="Q377" s="208"/>
      <c r="R377" s="208"/>
      <c r="S377" s="208"/>
      <c r="T377" s="208"/>
      <c r="U377" s="295"/>
    </row>
    <row r="378" spans="1:21" x14ac:dyDescent="0.3">
      <c r="A378" s="213"/>
      <c r="B378" s="213"/>
      <c r="C378" s="213"/>
      <c r="D378" s="213"/>
      <c r="E378" s="213"/>
      <c r="F378" s="213"/>
      <c r="G378" s="210"/>
      <c r="H378" s="71">
        <v>4</v>
      </c>
      <c r="I378" s="71" t="s">
        <v>838</v>
      </c>
      <c r="J378" s="62">
        <v>15</v>
      </c>
      <c r="K378" s="62">
        <v>42</v>
      </c>
      <c r="L378" s="62">
        <v>25</v>
      </c>
      <c r="M378" s="62">
        <v>18.8</v>
      </c>
      <c r="N378" s="235"/>
      <c r="O378" s="208"/>
      <c r="P378" s="208"/>
      <c r="Q378" s="208"/>
      <c r="R378" s="208"/>
      <c r="S378" s="208"/>
      <c r="T378" s="208"/>
      <c r="U378" s="295"/>
    </row>
    <row r="379" spans="1:21" x14ac:dyDescent="0.3">
      <c r="A379" s="213"/>
      <c r="B379" s="213"/>
      <c r="C379" s="213"/>
      <c r="D379" s="213"/>
      <c r="E379" s="213"/>
      <c r="F379" s="213"/>
      <c r="G379" s="210"/>
      <c r="H379" s="71">
        <v>5</v>
      </c>
      <c r="I379" s="71"/>
      <c r="J379" s="62"/>
      <c r="K379" s="62"/>
      <c r="L379" s="62"/>
      <c r="M379" s="62"/>
      <c r="N379" s="235"/>
      <c r="O379" s="208"/>
      <c r="P379" s="208"/>
      <c r="Q379" s="208"/>
      <c r="R379" s="208"/>
      <c r="S379" s="208"/>
      <c r="T379" s="208"/>
      <c r="U379" s="295"/>
    </row>
    <row r="380" spans="1:21" x14ac:dyDescent="0.3">
      <c r="A380" s="213"/>
      <c r="B380" s="213"/>
      <c r="C380" s="213"/>
      <c r="D380" s="213"/>
      <c r="E380" s="213"/>
      <c r="F380" s="213"/>
      <c r="G380" s="210"/>
      <c r="H380" s="71">
        <v>6</v>
      </c>
      <c r="I380" s="71" t="s">
        <v>839</v>
      </c>
      <c r="J380" s="62">
        <v>0</v>
      </c>
      <c r="K380" s="62">
        <v>0</v>
      </c>
      <c r="L380" s="62">
        <v>0</v>
      </c>
      <c r="M380" s="62">
        <v>0</v>
      </c>
      <c r="N380" s="235"/>
      <c r="O380" s="208"/>
      <c r="P380" s="208"/>
      <c r="Q380" s="208"/>
      <c r="R380" s="208"/>
      <c r="S380" s="208"/>
      <c r="T380" s="208"/>
      <c r="U380" s="295"/>
    </row>
    <row r="381" spans="1:21" x14ac:dyDescent="0.3">
      <c r="A381" s="213"/>
      <c r="B381" s="213"/>
      <c r="C381" s="213"/>
      <c r="D381" s="213"/>
      <c r="E381" s="213"/>
      <c r="F381" s="213"/>
      <c r="G381" s="210"/>
      <c r="H381" s="71">
        <v>7</v>
      </c>
      <c r="I381" s="71"/>
      <c r="J381" s="62"/>
      <c r="K381" s="62"/>
      <c r="L381" s="62"/>
      <c r="M381" s="62"/>
      <c r="N381" s="235"/>
      <c r="O381" s="208"/>
      <c r="P381" s="208"/>
      <c r="Q381" s="208"/>
      <c r="R381" s="208"/>
      <c r="S381" s="208"/>
      <c r="T381" s="208"/>
      <c r="U381" s="295"/>
    </row>
    <row r="382" spans="1:21" x14ac:dyDescent="0.3">
      <c r="A382" s="213"/>
      <c r="B382" s="213"/>
      <c r="C382" s="213"/>
      <c r="D382" s="213"/>
      <c r="E382" s="213"/>
      <c r="F382" s="213"/>
      <c r="G382" s="210"/>
      <c r="H382" s="71"/>
      <c r="I382" s="72" t="s">
        <v>28</v>
      </c>
      <c r="J382" s="73">
        <f>SUM(J375:J381)</f>
        <v>15</v>
      </c>
      <c r="K382" s="73">
        <f>SUM(K375:K381)</f>
        <v>42</v>
      </c>
      <c r="L382" s="73">
        <f>SUM(L375:L381)</f>
        <v>25</v>
      </c>
      <c r="M382" s="73">
        <f>SUM(M375:M381)</f>
        <v>18.8</v>
      </c>
      <c r="N382" s="235"/>
      <c r="O382" s="208"/>
      <c r="P382" s="208"/>
      <c r="Q382" s="208"/>
      <c r="R382" s="208"/>
      <c r="S382" s="208"/>
      <c r="T382" s="208"/>
      <c r="U382" s="295"/>
    </row>
    <row r="383" spans="1:21" ht="13.95" customHeight="1" x14ac:dyDescent="0.3">
      <c r="A383" s="213" t="s">
        <v>792</v>
      </c>
      <c r="B383" s="213" t="s">
        <v>793</v>
      </c>
      <c r="C383" s="213" t="s">
        <v>903</v>
      </c>
      <c r="D383" s="213" t="s">
        <v>6</v>
      </c>
      <c r="E383" s="213">
        <v>630</v>
      </c>
      <c r="F383" s="213">
        <v>909.32</v>
      </c>
      <c r="G383" s="210">
        <v>45268</v>
      </c>
      <c r="H383" s="71">
        <v>1</v>
      </c>
      <c r="I383" s="71"/>
      <c r="J383" s="62"/>
      <c r="K383" s="62"/>
      <c r="L383" s="62"/>
      <c r="M383" s="62"/>
      <c r="N383" s="235">
        <f>(L390+K390+J390)/3</f>
        <v>16</v>
      </c>
      <c r="O383" s="208">
        <v>395</v>
      </c>
      <c r="P383" s="208">
        <v>398</v>
      </c>
      <c r="Q383" s="208">
        <v>399</v>
      </c>
      <c r="R383" s="208">
        <v>224</v>
      </c>
      <c r="S383" s="208">
        <v>224</v>
      </c>
      <c r="T383" s="208">
        <v>228</v>
      </c>
      <c r="U383" s="295">
        <f>MAX(J390:L390)/F383*100</f>
        <v>2.2874235692605462</v>
      </c>
    </row>
    <row r="384" spans="1:21" x14ac:dyDescent="0.3">
      <c r="A384" s="213"/>
      <c r="B384" s="213"/>
      <c r="C384" s="213"/>
      <c r="D384" s="213"/>
      <c r="E384" s="213"/>
      <c r="F384" s="213"/>
      <c r="G384" s="210"/>
      <c r="H384" s="71">
        <v>2</v>
      </c>
      <c r="I384" s="71"/>
      <c r="J384" s="62"/>
      <c r="K384" s="62"/>
      <c r="L384" s="62"/>
      <c r="M384" s="62"/>
      <c r="N384" s="235"/>
      <c r="O384" s="208"/>
      <c r="P384" s="208"/>
      <c r="Q384" s="208"/>
      <c r="R384" s="208"/>
      <c r="S384" s="208"/>
      <c r="T384" s="208"/>
      <c r="U384" s="295"/>
    </row>
    <row r="385" spans="1:21" x14ac:dyDescent="0.3">
      <c r="A385" s="213"/>
      <c r="B385" s="213"/>
      <c r="C385" s="213"/>
      <c r="D385" s="213"/>
      <c r="E385" s="213"/>
      <c r="F385" s="213"/>
      <c r="G385" s="210"/>
      <c r="H385" s="71">
        <v>3</v>
      </c>
      <c r="I385" s="71"/>
      <c r="J385" s="62"/>
      <c r="K385" s="62"/>
      <c r="L385" s="62"/>
      <c r="M385" s="62"/>
      <c r="N385" s="235"/>
      <c r="O385" s="208"/>
      <c r="P385" s="208"/>
      <c r="Q385" s="208"/>
      <c r="R385" s="208"/>
      <c r="S385" s="208"/>
      <c r="T385" s="208"/>
      <c r="U385" s="295"/>
    </row>
    <row r="386" spans="1:21" x14ac:dyDescent="0.3">
      <c r="A386" s="213"/>
      <c r="B386" s="213"/>
      <c r="C386" s="213"/>
      <c r="D386" s="213"/>
      <c r="E386" s="213"/>
      <c r="F386" s="213"/>
      <c r="G386" s="210"/>
      <c r="H386" s="71">
        <v>4</v>
      </c>
      <c r="I386" s="71" t="s">
        <v>840</v>
      </c>
      <c r="J386" s="62">
        <v>0</v>
      </c>
      <c r="K386" s="62">
        <v>0</v>
      </c>
      <c r="L386" s="62">
        <v>0</v>
      </c>
      <c r="M386" s="62">
        <v>0</v>
      </c>
      <c r="N386" s="235"/>
      <c r="O386" s="208"/>
      <c r="P386" s="208"/>
      <c r="Q386" s="208"/>
      <c r="R386" s="208"/>
      <c r="S386" s="208"/>
      <c r="T386" s="208"/>
      <c r="U386" s="295"/>
    </row>
    <row r="387" spans="1:21" x14ac:dyDescent="0.3">
      <c r="A387" s="213"/>
      <c r="B387" s="213"/>
      <c r="C387" s="213"/>
      <c r="D387" s="213"/>
      <c r="E387" s="213"/>
      <c r="F387" s="213"/>
      <c r="G387" s="210"/>
      <c r="H387" s="71">
        <v>5</v>
      </c>
      <c r="I387" s="71" t="s">
        <v>841</v>
      </c>
      <c r="J387" s="62">
        <v>13.6</v>
      </c>
      <c r="K387" s="62">
        <v>13.6</v>
      </c>
      <c r="L387" s="62">
        <v>20.8</v>
      </c>
      <c r="M387" s="62">
        <v>5.4</v>
      </c>
      <c r="N387" s="235"/>
      <c r="O387" s="208"/>
      <c r="P387" s="208"/>
      <c r="Q387" s="208"/>
      <c r="R387" s="208"/>
      <c r="S387" s="208"/>
      <c r="T387" s="208"/>
      <c r="U387" s="295"/>
    </row>
    <row r="388" spans="1:21" x14ac:dyDescent="0.3">
      <c r="A388" s="213"/>
      <c r="B388" s="213"/>
      <c r="C388" s="213"/>
      <c r="D388" s="213"/>
      <c r="E388" s="213"/>
      <c r="F388" s="213"/>
      <c r="G388" s="210"/>
      <c r="H388" s="71">
        <v>6</v>
      </c>
      <c r="I388" s="71"/>
      <c r="J388" s="62"/>
      <c r="K388" s="62"/>
      <c r="L388" s="62"/>
      <c r="M388" s="62"/>
      <c r="N388" s="235"/>
      <c r="O388" s="208"/>
      <c r="P388" s="208"/>
      <c r="Q388" s="208"/>
      <c r="R388" s="208"/>
      <c r="S388" s="208"/>
      <c r="T388" s="208"/>
      <c r="U388" s="295"/>
    </row>
    <row r="389" spans="1:21" x14ac:dyDescent="0.3">
      <c r="A389" s="213"/>
      <c r="B389" s="213"/>
      <c r="C389" s="213"/>
      <c r="D389" s="213"/>
      <c r="E389" s="213"/>
      <c r="F389" s="213"/>
      <c r="G389" s="210"/>
      <c r="H389" s="71">
        <v>7</v>
      </c>
      <c r="I389" s="71"/>
      <c r="J389" s="62"/>
      <c r="K389" s="62"/>
      <c r="L389" s="62"/>
      <c r="M389" s="62"/>
      <c r="N389" s="235"/>
      <c r="O389" s="208"/>
      <c r="P389" s="208"/>
      <c r="Q389" s="208"/>
      <c r="R389" s="208"/>
      <c r="S389" s="208"/>
      <c r="T389" s="208"/>
      <c r="U389" s="295"/>
    </row>
    <row r="390" spans="1:21" x14ac:dyDescent="0.3">
      <c r="A390" s="213"/>
      <c r="B390" s="213"/>
      <c r="C390" s="213"/>
      <c r="D390" s="213"/>
      <c r="E390" s="213"/>
      <c r="F390" s="213"/>
      <c r="G390" s="210"/>
      <c r="H390" s="71"/>
      <c r="I390" s="72" t="s">
        <v>28</v>
      </c>
      <c r="J390" s="73">
        <f>SUM(J383:J389)</f>
        <v>13.6</v>
      </c>
      <c r="K390" s="73">
        <f>SUM(K383:K389)</f>
        <v>13.6</v>
      </c>
      <c r="L390" s="73">
        <f>SUM(L383:L389)</f>
        <v>20.8</v>
      </c>
      <c r="M390" s="73">
        <f>SUM(M383:M389)</f>
        <v>5.4</v>
      </c>
      <c r="N390" s="235"/>
      <c r="O390" s="208"/>
      <c r="P390" s="208"/>
      <c r="Q390" s="208"/>
      <c r="R390" s="208"/>
      <c r="S390" s="208"/>
      <c r="T390" s="208"/>
      <c r="U390" s="295"/>
    </row>
    <row r="391" spans="1:21" ht="18.75" customHeight="1" x14ac:dyDescent="0.3">
      <c r="A391" s="223" t="s">
        <v>842</v>
      </c>
      <c r="B391" s="223"/>
      <c r="C391" s="223"/>
      <c r="D391" s="223"/>
      <c r="E391" s="223"/>
      <c r="F391" s="223"/>
      <c r="G391" s="223"/>
      <c r="H391" s="223"/>
      <c r="I391" s="223"/>
      <c r="J391" s="223"/>
      <c r="K391" s="223"/>
      <c r="L391" s="223"/>
      <c r="M391" s="223"/>
      <c r="N391" s="223"/>
      <c r="O391" s="223"/>
      <c r="P391" s="223"/>
      <c r="Q391" s="223"/>
      <c r="R391" s="223"/>
      <c r="S391" s="223"/>
      <c r="T391" s="223"/>
      <c r="U391" s="223"/>
    </row>
    <row r="392" spans="1:21" ht="13.95" customHeight="1" x14ac:dyDescent="0.3">
      <c r="A392" s="213" t="s">
        <v>792</v>
      </c>
      <c r="B392" s="213" t="s">
        <v>793</v>
      </c>
      <c r="C392" s="213" t="s">
        <v>904</v>
      </c>
      <c r="D392" s="213" t="s">
        <v>6</v>
      </c>
      <c r="E392" s="213">
        <v>630</v>
      </c>
      <c r="F392" s="213">
        <v>910</v>
      </c>
      <c r="G392" s="210">
        <v>45268</v>
      </c>
      <c r="H392" s="71">
        <v>1</v>
      </c>
      <c r="I392" s="71" t="s">
        <v>843</v>
      </c>
      <c r="J392" s="62">
        <v>44</v>
      </c>
      <c r="K392" s="62">
        <v>30</v>
      </c>
      <c r="L392" s="62">
        <v>31</v>
      </c>
      <c r="M392" s="62">
        <v>5</v>
      </c>
      <c r="N392" s="235">
        <f>(L400+K400+J400)/3</f>
        <v>238.6</v>
      </c>
      <c r="O392" s="208">
        <v>398</v>
      </c>
      <c r="P392" s="208">
        <v>398</v>
      </c>
      <c r="Q392" s="208">
        <v>397</v>
      </c>
      <c r="R392" s="208">
        <v>223</v>
      </c>
      <c r="S392" s="208">
        <v>232</v>
      </c>
      <c r="T392" s="208">
        <v>225</v>
      </c>
      <c r="U392" s="295">
        <f>MAX(J400:L400)/F392*100</f>
        <v>32.527472527472526</v>
      </c>
    </row>
    <row r="393" spans="1:21" x14ac:dyDescent="0.3">
      <c r="A393" s="213"/>
      <c r="B393" s="213"/>
      <c r="C393" s="213"/>
      <c r="D393" s="213"/>
      <c r="E393" s="213"/>
      <c r="F393" s="213"/>
      <c r="G393" s="210"/>
      <c r="H393" s="71">
        <v>2</v>
      </c>
      <c r="I393" s="71" t="s">
        <v>844</v>
      </c>
      <c r="J393" s="62">
        <v>43</v>
      </c>
      <c r="K393" s="62">
        <v>20</v>
      </c>
      <c r="L393" s="62">
        <v>21.6</v>
      </c>
      <c r="M393" s="62">
        <v>20</v>
      </c>
      <c r="N393" s="235"/>
      <c r="O393" s="208"/>
      <c r="P393" s="208"/>
      <c r="Q393" s="208"/>
      <c r="R393" s="208"/>
      <c r="S393" s="208"/>
      <c r="T393" s="208"/>
      <c r="U393" s="295"/>
    </row>
    <row r="394" spans="1:21" ht="24" x14ac:dyDescent="0.3">
      <c r="A394" s="213"/>
      <c r="B394" s="213"/>
      <c r="C394" s="213"/>
      <c r="D394" s="213"/>
      <c r="E394" s="213"/>
      <c r="F394" s="213"/>
      <c r="G394" s="210"/>
      <c r="H394" s="71">
        <v>3</v>
      </c>
      <c r="I394" s="71" t="s">
        <v>845</v>
      </c>
      <c r="J394" s="62">
        <v>5</v>
      </c>
      <c r="K394" s="62">
        <v>0</v>
      </c>
      <c r="L394" s="62">
        <v>0</v>
      </c>
      <c r="M394" s="62">
        <v>0</v>
      </c>
      <c r="N394" s="235"/>
      <c r="O394" s="208"/>
      <c r="P394" s="208"/>
      <c r="Q394" s="208"/>
      <c r="R394" s="208"/>
      <c r="S394" s="208"/>
      <c r="T394" s="208"/>
      <c r="U394" s="295"/>
    </row>
    <row r="395" spans="1:21" x14ac:dyDescent="0.3">
      <c r="A395" s="213"/>
      <c r="B395" s="213"/>
      <c r="C395" s="213"/>
      <c r="D395" s="213"/>
      <c r="E395" s="213"/>
      <c r="F395" s="213"/>
      <c r="G395" s="210"/>
      <c r="H395" s="71">
        <v>4</v>
      </c>
      <c r="I395" s="71" t="s">
        <v>846</v>
      </c>
      <c r="J395" s="62">
        <v>51</v>
      </c>
      <c r="K395" s="62">
        <v>30</v>
      </c>
      <c r="L395" s="62">
        <v>17.2</v>
      </c>
      <c r="M395" s="62">
        <v>11</v>
      </c>
      <c r="N395" s="235"/>
      <c r="O395" s="208"/>
      <c r="P395" s="208"/>
      <c r="Q395" s="208"/>
      <c r="R395" s="208"/>
      <c r="S395" s="208"/>
      <c r="T395" s="208"/>
      <c r="U395" s="295"/>
    </row>
    <row r="396" spans="1:21" x14ac:dyDescent="0.3">
      <c r="A396" s="213"/>
      <c r="B396" s="213"/>
      <c r="C396" s="213"/>
      <c r="D396" s="213"/>
      <c r="E396" s="213"/>
      <c r="F396" s="213"/>
      <c r="G396" s="210"/>
      <c r="H396" s="71">
        <v>5</v>
      </c>
      <c r="I396" s="71" t="s">
        <v>847</v>
      </c>
      <c r="J396" s="62">
        <v>113</v>
      </c>
      <c r="K396" s="62">
        <v>96</v>
      </c>
      <c r="L396" s="62">
        <v>106</v>
      </c>
      <c r="M396" s="62">
        <v>14</v>
      </c>
      <c r="N396" s="235"/>
      <c r="O396" s="208"/>
      <c r="P396" s="208"/>
      <c r="Q396" s="208"/>
      <c r="R396" s="208"/>
      <c r="S396" s="208"/>
      <c r="T396" s="208"/>
      <c r="U396" s="295"/>
    </row>
    <row r="397" spans="1:21" x14ac:dyDescent="0.3">
      <c r="A397" s="213"/>
      <c r="B397" s="213"/>
      <c r="C397" s="213"/>
      <c r="D397" s="213"/>
      <c r="E397" s="213"/>
      <c r="F397" s="213"/>
      <c r="G397" s="210"/>
      <c r="H397" s="71">
        <v>6</v>
      </c>
      <c r="I397" s="71" t="s">
        <v>848</v>
      </c>
      <c r="J397" s="62">
        <v>40</v>
      </c>
      <c r="K397" s="62">
        <v>31</v>
      </c>
      <c r="L397" s="62">
        <v>37</v>
      </c>
      <c r="M397" s="62">
        <v>16</v>
      </c>
      <c r="N397" s="235"/>
      <c r="O397" s="208"/>
      <c r="P397" s="208"/>
      <c r="Q397" s="208"/>
      <c r="R397" s="208"/>
      <c r="S397" s="208"/>
      <c r="T397" s="208"/>
      <c r="U397" s="295"/>
    </row>
    <row r="398" spans="1:21" x14ac:dyDescent="0.3">
      <c r="A398" s="213"/>
      <c r="B398" s="213"/>
      <c r="C398" s="213"/>
      <c r="D398" s="213"/>
      <c r="E398" s="213"/>
      <c r="F398" s="213"/>
      <c r="G398" s="210"/>
      <c r="H398" s="71">
        <v>7</v>
      </c>
      <c r="I398" s="71" t="s">
        <v>849</v>
      </c>
      <c r="J398" s="62"/>
      <c r="K398" s="62"/>
      <c r="L398" s="62"/>
      <c r="M398" s="62"/>
      <c r="N398" s="235"/>
      <c r="O398" s="208"/>
      <c r="P398" s="208"/>
      <c r="Q398" s="208"/>
      <c r="R398" s="208"/>
      <c r="S398" s="208"/>
      <c r="T398" s="208"/>
      <c r="U398" s="295"/>
    </row>
    <row r="399" spans="1:21" x14ac:dyDescent="0.3">
      <c r="A399" s="213"/>
      <c r="B399" s="213"/>
      <c r="C399" s="213"/>
      <c r="D399" s="213"/>
      <c r="E399" s="213"/>
      <c r="F399" s="213"/>
      <c r="G399" s="210"/>
      <c r="H399" s="71">
        <v>8</v>
      </c>
      <c r="I399" s="71" t="s">
        <v>846</v>
      </c>
      <c r="J399" s="62">
        <v>0</v>
      </c>
      <c r="K399" s="62">
        <v>0</v>
      </c>
      <c r="L399" s="62">
        <v>0</v>
      </c>
      <c r="M399" s="62">
        <v>0</v>
      </c>
      <c r="N399" s="235"/>
      <c r="O399" s="208"/>
      <c r="P399" s="208"/>
      <c r="Q399" s="208"/>
      <c r="R399" s="208"/>
      <c r="S399" s="208"/>
      <c r="T399" s="208"/>
      <c r="U399" s="295"/>
    </row>
    <row r="400" spans="1:21" x14ac:dyDescent="0.3">
      <c r="A400" s="213"/>
      <c r="B400" s="213"/>
      <c r="C400" s="213"/>
      <c r="D400" s="213"/>
      <c r="E400" s="213"/>
      <c r="F400" s="213"/>
      <c r="G400" s="210"/>
      <c r="H400" s="71"/>
      <c r="I400" s="72" t="s">
        <v>28</v>
      </c>
      <c r="J400" s="73">
        <f>SUM(J392:J399)</f>
        <v>296</v>
      </c>
      <c r="K400" s="73">
        <f>SUM(K392:K399)</f>
        <v>207</v>
      </c>
      <c r="L400" s="73">
        <f>SUM(L392:L399)</f>
        <v>212.8</v>
      </c>
      <c r="M400" s="73">
        <f>SUM(M392:M399)</f>
        <v>66</v>
      </c>
      <c r="N400" s="235"/>
      <c r="O400" s="208"/>
      <c r="P400" s="208"/>
      <c r="Q400" s="208"/>
      <c r="R400" s="208"/>
      <c r="S400" s="208"/>
      <c r="T400" s="208"/>
      <c r="U400" s="295"/>
    </row>
    <row r="401" spans="1:21" ht="13.95" customHeight="1" x14ac:dyDescent="0.3">
      <c r="A401" s="213" t="s">
        <v>792</v>
      </c>
      <c r="B401" s="213" t="s">
        <v>793</v>
      </c>
      <c r="C401" s="213" t="s">
        <v>904</v>
      </c>
      <c r="D401" s="213" t="s">
        <v>1</v>
      </c>
      <c r="E401" s="213">
        <v>630</v>
      </c>
      <c r="F401" s="213">
        <v>910</v>
      </c>
      <c r="G401" s="210">
        <v>45268</v>
      </c>
      <c r="H401" s="71">
        <v>1</v>
      </c>
      <c r="I401" s="71" t="s">
        <v>850</v>
      </c>
      <c r="J401" s="62">
        <v>2</v>
      </c>
      <c r="K401" s="62">
        <v>9</v>
      </c>
      <c r="L401" s="62">
        <v>5</v>
      </c>
      <c r="M401" s="62">
        <v>2</v>
      </c>
      <c r="N401" s="235">
        <f>(L409+K409+J409)/3</f>
        <v>138.69999999999999</v>
      </c>
      <c r="O401" s="208">
        <v>413</v>
      </c>
      <c r="P401" s="208">
        <v>141</v>
      </c>
      <c r="Q401" s="208">
        <v>412</v>
      </c>
      <c r="R401" s="208">
        <v>236</v>
      </c>
      <c r="S401" s="208">
        <v>237</v>
      </c>
      <c r="T401" s="208">
        <v>235</v>
      </c>
      <c r="U401" s="295">
        <f>MAX(J409:L409)/F401*100</f>
        <v>16.615384615384617</v>
      </c>
    </row>
    <row r="402" spans="1:21" x14ac:dyDescent="0.3">
      <c r="A402" s="213"/>
      <c r="B402" s="213"/>
      <c r="C402" s="213"/>
      <c r="D402" s="213"/>
      <c r="E402" s="213"/>
      <c r="F402" s="213"/>
      <c r="G402" s="210"/>
      <c r="H402" s="71">
        <v>2</v>
      </c>
      <c r="I402" s="71" t="s">
        <v>851</v>
      </c>
      <c r="J402" s="62">
        <v>40</v>
      </c>
      <c r="K402" s="62">
        <v>48</v>
      </c>
      <c r="L402" s="62">
        <v>46</v>
      </c>
      <c r="M402" s="62">
        <v>23</v>
      </c>
      <c r="N402" s="235"/>
      <c r="O402" s="208"/>
      <c r="P402" s="208"/>
      <c r="Q402" s="208"/>
      <c r="R402" s="208"/>
      <c r="S402" s="208"/>
      <c r="T402" s="208"/>
      <c r="U402" s="295"/>
    </row>
    <row r="403" spans="1:21" x14ac:dyDescent="0.3">
      <c r="A403" s="213"/>
      <c r="B403" s="213"/>
      <c r="C403" s="213"/>
      <c r="D403" s="213"/>
      <c r="E403" s="213"/>
      <c r="F403" s="213"/>
      <c r="G403" s="210"/>
      <c r="H403" s="71">
        <v>3</v>
      </c>
      <c r="I403" s="71" t="s">
        <v>852</v>
      </c>
      <c r="J403" s="62">
        <v>1</v>
      </c>
      <c r="K403" s="62">
        <v>0.3</v>
      </c>
      <c r="L403" s="62">
        <v>0.5</v>
      </c>
      <c r="M403" s="62">
        <v>0</v>
      </c>
      <c r="N403" s="235"/>
      <c r="O403" s="208"/>
      <c r="P403" s="208"/>
      <c r="Q403" s="208"/>
      <c r="R403" s="208"/>
      <c r="S403" s="208"/>
      <c r="T403" s="208"/>
      <c r="U403" s="295"/>
    </row>
    <row r="404" spans="1:21" x14ac:dyDescent="0.3">
      <c r="A404" s="213"/>
      <c r="B404" s="213"/>
      <c r="C404" s="213"/>
      <c r="D404" s="213"/>
      <c r="E404" s="213"/>
      <c r="F404" s="213"/>
      <c r="G404" s="210"/>
      <c r="H404" s="71">
        <v>4</v>
      </c>
      <c r="I404" s="71" t="s">
        <v>848</v>
      </c>
      <c r="J404" s="62">
        <v>54</v>
      </c>
      <c r="K404" s="62">
        <v>36</v>
      </c>
      <c r="L404" s="62">
        <v>41</v>
      </c>
      <c r="M404" s="62">
        <v>16</v>
      </c>
      <c r="N404" s="235"/>
      <c r="O404" s="208"/>
      <c r="P404" s="208"/>
      <c r="Q404" s="208"/>
      <c r="R404" s="208"/>
      <c r="S404" s="208"/>
      <c r="T404" s="208"/>
      <c r="U404" s="295"/>
    </row>
    <row r="405" spans="1:21" x14ac:dyDescent="0.3">
      <c r="A405" s="213"/>
      <c r="B405" s="213"/>
      <c r="C405" s="213"/>
      <c r="D405" s="213"/>
      <c r="E405" s="213"/>
      <c r="F405" s="213"/>
      <c r="G405" s="210"/>
      <c r="H405" s="71">
        <v>5</v>
      </c>
      <c r="I405" s="71" t="s">
        <v>853</v>
      </c>
      <c r="J405" s="62">
        <v>0</v>
      </c>
      <c r="K405" s="62">
        <v>9</v>
      </c>
      <c r="L405" s="62">
        <v>0</v>
      </c>
      <c r="M405" s="62">
        <v>5</v>
      </c>
      <c r="N405" s="235"/>
      <c r="O405" s="208"/>
      <c r="P405" s="208"/>
      <c r="Q405" s="208"/>
      <c r="R405" s="208"/>
      <c r="S405" s="208"/>
      <c r="T405" s="208"/>
      <c r="U405" s="295"/>
    </row>
    <row r="406" spans="1:21" x14ac:dyDescent="0.3">
      <c r="A406" s="213"/>
      <c r="B406" s="213"/>
      <c r="C406" s="213"/>
      <c r="D406" s="213"/>
      <c r="E406" s="213"/>
      <c r="F406" s="213"/>
      <c r="G406" s="210"/>
      <c r="H406" s="71">
        <v>6</v>
      </c>
      <c r="I406" s="71" t="s">
        <v>854</v>
      </c>
      <c r="J406" s="62">
        <v>0</v>
      </c>
      <c r="K406" s="62">
        <v>0</v>
      </c>
      <c r="L406" s="62">
        <v>0</v>
      </c>
      <c r="M406" s="62">
        <v>0</v>
      </c>
      <c r="N406" s="235"/>
      <c r="O406" s="208"/>
      <c r="P406" s="208"/>
      <c r="Q406" s="208"/>
      <c r="R406" s="208"/>
      <c r="S406" s="208"/>
      <c r="T406" s="208"/>
      <c r="U406" s="295"/>
    </row>
    <row r="407" spans="1:21" x14ac:dyDescent="0.3">
      <c r="A407" s="213"/>
      <c r="B407" s="213"/>
      <c r="C407" s="213"/>
      <c r="D407" s="213"/>
      <c r="E407" s="213"/>
      <c r="F407" s="213"/>
      <c r="G407" s="210"/>
      <c r="H407" s="71">
        <v>7</v>
      </c>
      <c r="I407" s="71" t="s">
        <v>849</v>
      </c>
      <c r="J407" s="62">
        <v>15.3</v>
      </c>
      <c r="K407" s="62">
        <v>10</v>
      </c>
      <c r="L407" s="62">
        <v>19.2</v>
      </c>
      <c r="M407" s="62">
        <v>5.3</v>
      </c>
      <c r="N407" s="235"/>
      <c r="O407" s="208"/>
      <c r="P407" s="208"/>
      <c r="Q407" s="208"/>
      <c r="R407" s="208"/>
      <c r="S407" s="208"/>
      <c r="T407" s="208"/>
      <c r="U407" s="295"/>
    </row>
    <row r="408" spans="1:21" x14ac:dyDescent="0.3">
      <c r="A408" s="213"/>
      <c r="B408" s="213"/>
      <c r="C408" s="213"/>
      <c r="D408" s="213"/>
      <c r="E408" s="213"/>
      <c r="F408" s="213"/>
      <c r="G408" s="210"/>
      <c r="H408" s="71">
        <v>8</v>
      </c>
      <c r="I408" s="71" t="s">
        <v>853</v>
      </c>
      <c r="J408" s="62">
        <v>24.5</v>
      </c>
      <c r="K408" s="62">
        <v>15.8</v>
      </c>
      <c r="L408" s="62">
        <v>39.5</v>
      </c>
      <c r="M408" s="62">
        <v>10</v>
      </c>
      <c r="N408" s="235"/>
      <c r="O408" s="208"/>
      <c r="P408" s="208"/>
      <c r="Q408" s="208"/>
      <c r="R408" s="208"/>
      <c r="S408" s="208"/>
      <c r="T408" s="208"/>
      <c r="U408" s="295"/>
    </row>
    <row r="409" spans="1:21" x14ac:dyDescent="0.3">
      <c r="A409" s="213"/>
      <c r="B409" s="213"/>
      <c r="C409" s="213"/>
      <c r="D409" s="213"/>
      <c r="E409" s="213"/>
      <c r="F409" s="213"/>
      <c r="G409" s="210"/>
      <c r="H409" s="71"/>
      <c r="I409" s="72" t="s">
        <v>28</v>
      </c>
      <c r="J409" s="73">
        <f>SUM(J401:J408)</f>
        <v>136.80000000000001</v>
      </c>
      <c r="K409" s="73">
        <f>SUM(K401:K408)</f>
        <v>128.1</v>
      </c>
      <c r="L409" s="73">
        <f>SUM(L401:L408)</f>
        <v>151.19999999999999</v>
      </c>
      <c r="M409" s="73">
        <f>SUM(M401:M408)</f>
        <v>61.3</v>
      </c>
      <c r="N409" s="235"/>
      <c r="O409" s="208"/>
      <c r="P409" s="208"/>
      <c r="Q409" s="208"/>
      <c r="R409" s="208"/>
      <c r="S409" s="208"/>
      <c r="T409" s="208"/>
      <c r="U409" s="295"/>
    </row>
    <row r="412" spans="1:21" s="1" customFormat="1" ht="15" customHeight="1" x14ac:dyDescent="0.25">
      <c r="A412" s="287" t="s">
        <v>41</v>
      </c>
      <c r="B412" s="287"/>
      <c r="C412" s="287"/>
      <c r="D412" s="288" t="s">
        <v>461</v>
      </c>
      <c r="E412" s="288"/>
      <c r="F412" s="288"/>
      <c r="G412" s="288"/>
      <c r="H412" s="21" t="s">
        <v>463</v>
      </c>
      <c r="I412" s="21"/>
      <c r="J412" s="2"/>
      <c r="K412" s="2"/>
      <c r="L412" s="2"/>
      <c r="M412" s="2"/>
      <c r="N412" s="4"/>
      <c r="O412" s="103"/>
      <c r="P412" s="103"/>
      <c r="Q412" s="103"/>
      <c r="R412" s="103"/>
      <c r="S412" s="103"/>
      <c r="T412" s="103"/>
      <c r="U412" s="4"/>
    </row>
    <row r="413" spans="1:21" s="1" customFormat="1" ht="12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4"/>
      <c r="O413" s="103"/>
      <c r="P413" s="103"/>
      <c r="Q413" s="103"/>
      <c r="R413" s="103"/>
      <c r="S413" s="103"/>
      <c r="T413" s="103"/>
      <c r="U413" s="4"/>
    </row>
    <row r="414" spans="1:21" s="1" customFormat="1" ht="13.2" x14ac:dyDescent="0.25">
      <c r="A414" s="287" t="s">
        <v>40</v>
      </c>
      <c r="B414" s="287"/>
      <c r="C414" s="287"/>
      <c r="D414" s="288" t="s">
        <v>855</v>
      </c>
      <c r="E414" s="288"/>
      <c r="F414" s="288"/>
      <c r="G414" s="288"/>
      <c r="H414" s="21" t="s">
        <v>465</v>
      </c>
      <c r="I414" s="21"/>
      <c r="J414" s="2"/>
      <c r="K414" s="2"/>
      <c r="L414" s="2"/>
      <c r="M414" s="2"/>
      <c r="N414" s="4"/>
      <c r="O414" s="103"/>
      <c r="P414" s="103"/>
      <c r="Q414" s="103"/>
      <c r="R414" s="103"/>
      <c r="S414" s="103"/>
      <c r="T414" s="103"/>
      <c r="U414" s="4"/>
    </row>
  </sheetData>
  <mergeCells count="821">
    <mergeCell ref="A254:U254"/>
    <mergeCell ref="A263:U263"/>
    <mergeCell ref="A374:U374"/>
    <mergeCell ref="A391:U391"/>
    <mergeCell ref="P401:P409"/>
    <mergeCell ref="Q401:Q409"/>
    <mergeCell ref="R401:R409"/>
    <mergeCell ref="S401:S409"/>
    <mergeCell ref="T401:T409"/>
    <mergeCell ref="U401:U409"/>
    <mergeCell ref="A401:A409"/>
    <mergeCell ref="B401:B409"/>
    <mergeCell ref="C401:C409"/>
    <mergeCell ref="D401:D409"/>
    <mergeCell ref="E401:E409"/>
    <mergeCell ref="F401:F409"/>
    <mergeCell ref="G401:G409"/>
    <mergeCell ref="N401:N409"/>
    <mergeCell ref="O401:O409"/>
    <mergeCell ref="P383:P390"/>
    <mergeCell ref="Q383:Q390"/>
    <mergeCell ref="R383:R390"/>
    <mergeCell ref="S383:S390"/>
    <mergeCell ref="T383:T390"/>
    <mergeCell ref="U383:U390"/>
    <mergeCell ref="A392:A400"/>
    <mergeCell ref="B392:B400"/>
    <mergeCell ref="C392:C400"/>
    <mergeCell ref="D392:D400"/>
    <mergeCell ref="E392:E400"/>
    <mergeCell ref="F392:F400"/>
    <mergeCell ref="G392:G400"/>
    <mergeCell ref="N392:N400"/>
    <mergeCell ref="O392:O400"/>
    <mergeCell ref="P392:P400"/>
    <mergeCell ref="Q392:Q400"/>
    <mergeCell ref="R392:R400"/>
    <mergeCell ref="S392:S400"/>
    <mergeCell ref="T392:T400"/>
    <mergeCell ref="U392:U400"/>
    <mergeCell ref="A383:A390"/>
    <mergeCell ref="B383:B390"/>
    <mergeCell ref="C383:C390"/>
    <mergeCell ref="D383:D390"/>
    <mergeCell ref="E383:E390"/>
    <mergeCell ref="F383:F390"/>
    <mergeCell ref="G383:G390"/>
    <mergeCell ref="N383:N390"/>
    <mergeCell ref="O383:O390"/>
    <mergeCell ref="P365:P373"/>
    <mergeCell ref="Q365:Q373"/>
    <mergeCell ref="R365:R373"/>
    <mergeCell ref="S365:S373"/>
    <mergeCell ref="T365:T373"/>
    <mergeCell ref="U365:U373"/>
    <mergeCell ref="A375:A382"/>
    <mergeCell ref="B375:B382"/>
    <mergeCell ref="C375:C382"/>
    <mergeCell ref="D375:D382"/>
    <mergeCell ref="E375:E382"/>
    <mergeCell ref="F375:F382"/>
    <mergeCell ref="G375:G382"/>
    <mergeCell ref="N375:N382"/>
    <mergeCell ref="O375:O382"/>
    <mergeCell ref="P375:P382"/>
    <mergeCell ref="Q375:Q382"/>
    <mergeCell ref="R375:R382"/>
    <mergeCell ref="S375:S382"/>
    <mergeCell ref="T375:T382"/>
    <mergeCell ref="U375:U382"/>
    <mergeCell ref="A365:A373"/>
    <mergeCell ref="B365:B373"/>
    <mergeCell ref="C365:C373"/>
    <mergeCell ref="D365:D373"/>
    <mergeCell ref="E365:E373"/>
    <mergeCell ref="F365:F373"/>
    <mergeCell ref="G365:G373"/>
    <mergeCell ref="N365:N373"/>
    <mergeCell ref="O365:O373"/>
    <mergeCell ref="P347:P355"/>
    <mergeCell ref="Q347:Q355"/>
    <mergeCell ref="F347:F355"/>
    <mergeCell ref="G347:G355"/>
    <mergeCell ref="N347:N355"/>
    <mergeCell ref="O347:O355"/>
    <mergeCell ref="R347:R355"/>
    <mergeCell ref="S347:S355"/>
    <mergeCell ref="T347:T355"/>
    <mergeCell ref="U347:U355"/>
    <mergeCell ref="A356:A364"/>
    <mergeCell ref="B356:B364"/>
    <mergeCell ref="C356:C364"/>
    <mergeCell ref="D356:D364"/>
    <mergeCell ref="E356:E364"/>
    <mergeCell ref="F356:F364"/>
    <mergeCell ref="G356:G364"/>
    <mergeCell ref="N356:N364"/>
    <mergeCell ref="O356:O364"/>
    <mergeCell ref="P356:P364"/>
    <mergeCell ref="Q356:Q364"/>
    <mergeCell ref="R356:R364"/>
    <mergeCell ref="S356:S364"/>
    <mergeCell ref="T356:T364"/>
    <mergeCell ref="U356:U364"/>
    <mergeCell ref="A347:A355"/>
    <mergeCell ref="B347:B355"/>
    <mergeCell ref="C347:C355"/>
    <mergeCell ref="D347:D355"/>
    <mergeCell ref="E347:E355"/>
    <mergeCell ref="S327:S337"/>
    <mergeCell ref="T327:T337"/>
    <mergeCell ref="U327:U337"/>
    <mergeCell ref="A338:A346"/>
    <mergeCell ref="B338:B346"/>
    <mergeCell ref="C338:C346"/>
    <mergeCell ref="D338:D346"/>
    <mergeCell ref="E338:E346"/>
    <mergeCell ref="F338:F346"/>
    <mergeCell ref="G338:G346"/>
    <mergeCell ref="N338:N346"/>
    <mergeCell ref="O338:O346"/>
    <mergeCell ref="P338:P346"/>
    <mergeCell ref="Q338:Q346"/>
    <mergeCell ref="R338:R346"/>
    <mergeCell ref="S338:S346"/>
    <mergeCell ref="T338:T346"/>
    <mergeCell ref="U338:U346"/>
    <mergeCell ref="A327:A337"/>
    <mergeCell ref="B327:B337"/>
    <mergeCell ref="C327:C337"/>
    <mergeCell ref="D327:D337"/>
    <mergeCell ref="E327:E337"/>
    <mergeCell ref="F327:F337"/>
    <mergeCell ref="G327:G337"/>
    <mergeCell ref="N327:N337"/>
    <mergeCell ref="O327:O337"/>
    <mergeCell ref="P303:P315"/>
    <mergeCell ref="Q303:Q315"/>
    <mergeCell ref="R303:R315"/>
    <mergeCell ref="G303:G315"/>
    <mergeCell ref="N303:N315"/>
    <mergeCell ref="O303:O315"/>
    <mergeCell ref="P327:P337"/>
    <mergeCell ref="Q327:Q337"/>
    <mergeCell ref="R327:R337"/>
    <mergeCell ref="S303:S315"/>
    <mergeCell ref="T303:T315"/>
    <mergeCell ref="U303:U315"/>
    <mergeCell ref="A316:A326"/>
    <mergeCell ref="B316:B326"/>
    <mergeCell ref="C316:C326"/>
    <mergeCell ref="D316:D326"/>
    <mergeCell ref="E316:E326"/>
    <mergeCell ref="F316:F326"/>
    <mergeCell ref="G316:G326"/>
    <mergeCell ref="N316:N326"/>
    <mergeCell ref="O316:O326"/>
    <mergeCell ref="P316:P326"/>
    <mergeCell ref="Q316:Q326"/>
    <mergeCell ref="R316:R326"/>
    <mergeCell ref="S316:S326"/>
    <mergeCell ref="T316:T326"/>
    <mergeCell ref="U316:U326"/>
    <mergeCell ref="A303:A315"/>
    <mergeCell ref="B303:B315"/>
    <mergeCell ref="C303:C315"/>
    <mergeCell ref="D303:D315"/>
    <mergeCell ref="E303:E315"/>
    <mergeCell ref="F303:F315"/>
    <mergeCell ref="S283:S290"/>
    <mergeCell ref="T283:T290"/>
    <mergeCell ref="U283:U290"/>
    <mergeCell ref="A291:A302"/>
    <mergeCell ref="B291:B302"/>
    <mergeCell ref="C291:C302"/>
    <mergeCell ref="D291:D302"/>
    <mergeCell ref="E291:E302"/>
    <mergeCell ref="F291:F302"/>
    <mergeCell ref="G291:G302"/>
    <mergeCell ref="N291:N302"/>
    <mergeCell ref="O291:O302"/>
    <mergeCell ref="P291:P302"/>
    <mergeCell ref="Q291:Q302"/>
    <mergeCell ref="R291:R302"/>
    <mergeCell ref="S291:S302"/>
    <mergeCell ref="T291:T302"/>
    <mergeCell ref="U291:U302"/>
    <mergeCell ref="A283:A290"/>
    <mergeCell ref="B283:B290"/>
    <mergeCell ref="C283:C290"/>
    <mergeCell ref="D283:D290"/>
    <mergeCell ref="E283:E290"/>
    <mergeCell ref="F283:F290"/>
    <mergeCell ref="G283:G290"/>
    <mergeCell ref="N283:N290"/>
    <mergeCell ref="O283:O290"/>
    <mergeCell ref="P270:P272"/>
    <mergeCell ref="Q270:Q272"/>
    <mergeCell ref="R270:R272"/>
    <mergeCell ref="G270:G272"/>
    <mergeCell ref="N270:N272"/>
    <mergeCell ref="O270:O272"/>
    <mergeCell ref="P283:P290"/>
    <mergeCell ref="Q283:Q290"/>
    <mergeCell ref="R283:R290"/>
    <mergeCell ref="S270:S272"/>
    <mergeCell ref="T270:T272"/>
    <mergeCell ref="U270:U272"/>
    <mergeCell ref="A273:A282"/>
    <mergeCell ref="B273:B282"/>
    <mergeCell ref="C273:C282"/>
    <mergeCell ref="D273:D282"/>
    <mergeCell ref="E273:E282"/>
    <mergeCell ref="F273:F282"/>
    <mergeCell ref="G273:G282"/>
    <mergeCell ref="N273:N282"/>
    <mergeCell ref="O273:O282"/>
    <mergeCell ref="P273:P282"/>
    <mergeCell ref="Q273:Q282"/>
    <mergeCell ref="R273:R282"/>
    <mergeCell ref="S273:S282"/>
    <mergeCell ref="T273:T282"/>
    <mergeCell ref="U273:U282"/>
    <mergeCell ref="A270:A272"/>
    <mergeCell ref="B270:B272"/>
    <mergeCell ref="C270:C272"/>
    <mergeCell ref="D270:D272"/>
    <mergeCell ref="E270:E272"/>
    <mergeCell ref="F270:F272"/>
    <mergeCell ref="P260:P262"/>
    <mergeCell ref="Q260:Q262"/>
    <mergeCell ref="R260:R262"/>
    <mergeCell ref="S260:S262"/>
    <mergeCell ref="T260:T262"/>
    <mergeCell ref="U260:U262"/>
    <mergeCell ref="A264:A269"/>
    <mergeCell ref="B264:B269"/>
    <mergeCell ref="C264:C269"/>
    <mergeCell ref="D264:D269"/>
    <mergeCell ref="E264:E269"/>
    <mergeCell ref="F264:F269"/>
    <mergeCell ref="G264:G269"/>
    <mergeCell ref="N264:N269"/>
    <mergeCell ref="O264:O269"/>
    <mergeCell ref="P264:P269"/>
    <mergeCell ref="Q264:Q269"/>
    <mergeCell ref="R264:R269"/>
    <mergeCell ref="S264:S269"/>
    <mergeCell ref="T264:T269"/>
    <mergeCell ref="U264:U269"/>
    <mergeCell ref="A260:A262"/>
    <mergeCell ref="B260:B262"/>
    <mergeCell ref="C260:C262"/>
    <mergeCell ref="D260:D262"/>
    <mergeCell ref="E260:E262"/>
    <mergeCell ref="F260:F262"/>
    <mergeCell ref="G260:G262"/>
    <mergeCell ref="N260:N262"/>
    <mergeCell ref="O260:O262"/>
    <mergeCell ref="A255:A259"/>
    <mergeCell ref="B255:B259"/>
    <mergeCell ref="C255:C259"/>
    <mergeCell ref="D255:D259"/>
    <mergeCell ref="E255:E259"/>
    <mergeCell ref="F255:F259"/>
    <mergeCell ref="G255:G259"/>
    <mergeCell ref="N255:N259"/>
    <mergeCell ref="O255:O259"/>
    <mergeCell ref="P255:P259"/>
    <mergeCell ref="Q255:Q259"/>
    <mergeCell ref="R255:R259"/>
    <mergeCell ref="S255:S259"/>
    <mergeCell ref="T255:T259"/>
    <mergeCell ref="U255:U259"/>
    <mergeCell ref="A210:A214"/>
    <mergeCell ref="B210:B214"/>
    <mergeCell ref="C210:C214"/>
    <mergeCell ref="D210:D214"/>
    <mergeCell ref="E210:E214"/>
    <mergeCell ref="F210:F214"/>
    <mergeCell ref="G210:G218"/>
    <mergeCell ref="N210:N214"/>
    <mergeCell ref="U210:U214"/>
    <mergeCell ref="A215:A218"/>
    <mergeCell ref="B215:B218"/>
    <mergeCell ref="C215:C218"/>
    <mergeCell ref="D215:D218"/>
    <mergeCell ref="E215:E218"/>
    <mergeCell ref="F215:F218"/>
    <mergeCell ref="N215:N218"/>
    <mergeCell ref="U215:U218"/>
    <mergeCell ref="A228:A229"/>
    <mergeCell ref="B228:B229"/>
    <mergeCell ref="C228:C229"/>
    <mergeCell ref="D228:D229"/>
    <mergeCell ref="E228:E229"/>
    <mergeCell ref="F228:F229"/>
    <mergeCell ref="N228:N229"/>
    <mergeCell ref="U228:U229"/>
    <mergeCell ref="G228:G229"/>
    <mergeCell ref="D2:D4"/>
    <mergeCell ref="E2:E4"/>
    <mergeCell ref="F2:F4"/>
    <mergeCell ref="B220:B222"/>
    <mergeCell ref="C220:C222"/>
    <mergeCell ref="D220:D222"/>
    <mergeCell ref="E220:E222"/>
    <mergeCell ref="F220:F222"/>
    <mergeCell ref="N7:N12"/>
    <mergeCell ref="U7:U12"/>
    <mergeCell ref="N13:N19"/>
    <mergeCell ref="U13:U19"/>
    <mergeCell ref="A69:U69"/>
    <mergeCell ref="N2:N4"/>
    <mergeCell ref="O2:T2"/>
    <mergeCell ref="U2:U4"/>
    <mergeCell ref="A412:C412"/>
    <mergeCell ref="D412:G412"/>
    <mergeCell ref="A414:C414"/>
    <mergeCell ref="D414:G414"/>
    <mergeCell ref="D70:D71"/>
    <mergeCell ref="E70:E71"/>
    <mergeCell ref="F70:F71"/>
    <mergeCell ref="C72:C73"/>
    <mergeCell ref="D72:D73"/>
    <mergeCell ref="E72:E73"/>
    <mergeCell ref="F72:F73"/>
    <mergeCell ref="B198:B201"/>
    <mergeCell ref="C198:C201"/>
    <mergeCell ref="D198:D201"/>
    <mergeCell ref="E198:E201"/>
    <mergeCell ref="F198:F201"/>
    <mergeCell ref="F194:F197"/>
    <mergeCell ref="A223:A227"/>
    <mergeCell ref="B223:B227"/>
    <mergeCell ref="C223:C227"/>
    <mergeCell ref="D223:D227"/>
    <mergeCell ref="E223:E227"/>
    <mergeCell ref="F223:F227"/>
    <mergeCell ref="A220:A222"/>
    <mergeCell ref="A13:A19"/>
    <mergeCell ref="B13:B19"/>
    <mergeCell ref="C13:C19"/>
    <mergeCell ref="D13:D19"/>
    <mergeCell ref="E13:E19"/>
    <mergeCell ref="F13:F19"/>
    <mergeCell ref="A193:U193"/>
    <mergeCell ref="N194:N197"/>
    <mergeCell ref="A185:A186"/>
    <mergeCell ref="B185:B186"/>
    <mergeCell ref="D185:D186"/>
    <mergeCell ref="E185:E186"/>
    <mergeCell ref="F185:F186"/>
    <mergeCell ref="A178:A183"/>
    <mergeCell ref="B178:B183"/>
    <mergeCell ref="C178:C183"/>
    <mergeCell ref="D178:D183"/>
    <mergeCell ref="E178:E183"/>
    <mergeCell ref="F178:F183"/>
    <mergeCell ref="A194:A197"/>
    <mergeCell ref="B194:B197"/>
    <mergeCell ref="C194:C197"/>
    <mergeCell ref="D194:D197"/>
    <mergeCell ref="E194:E197"/>
    <mergeCell ref="A234:A237"/>
    <mergeCell ref="B234:B237"/>
    <mergeCell ref="C234:C237"/>
    <mergeCell ref="D234:D237"/>
    <mergeCell ref="E234:E237"/>
    <mergeCell ref="F234:F237"/>
    <mergeCell ref="A231:A233"/>
    <mergeCell ref="B231:B233"/>
    <mergeCell ref="C231:C233"/>
    <mergeCell ref="D231:D233"/>
    <mergeCell ref="E231:E233"/>
    <mergeCell ref="F231:F233"/>
    <mergeCell ref="O3:Q3"/>
    <mergeCell ref="A6:U6"/>
    <mergeCell ref="A7:A12"/>
    <mergeCell ref="B7:B12"/>
    <mergeCell ref="C7:C12"/>
    <mergeCell ref="D7:D12"/>
    <mergeCell ref="E7:E12"/>
    <mergeCell ref="F7:F12"/>
    <mergeCell ref="R3:T3"/>
    <mergeCell ref="G2:G4"/>
    <mergeCell ref="H2:H4"/>
    <mergeCell ref="I2:I4"/>
    <mergeCell ref="J2:M3"/>
    <mergeCell ref="A2:A4"/>
    <mergeCell ref="B2:B4"/>
    <mergeCell ref="C2:C4"/>
    <mergeCell ref="U75:U76"/>
    <mergeCell ref="A82:U82"/>
    <mergeCell ref="A85:U85"/>
    <mergeCell ref="N70:N71"/>
    <mergeCell ref="N72:N73"/>
    <mergeCell ref="U70:U71"/>
    <mergeCell ref="U72:U73"/>
    <mergeCell ref="A75:A76"/>
    <mergeCell ref="B75:B76"/>
    <mergeCell ref="C75:C76"/>
    <mergeCell ref="D75:D76"/>
    <mergeCell ref="E75:E76"/>
    <mergeCell ref="F75:F76"/>
    <mergeCell ref="A74:U74"/>
    <mergeCell ref="N75:N76"/>
    <mergeCell ref="C70:C71"/>
    <mergeCell ref="N178:N183"/>
    <mergeCell ref="U178:U183"/>
    <mergeCell ref="A184:U184"/>
    <mergeCell ref="N185:N186"/>
    <mergeCell ref="U185:U186"/>
    <mergeCell ref="N86:N87"/>
    <mergeCell ref="U86:U87"/>
    <mergeCell ref="A169:U169"/>
    <mergeCell ref="N170:N171"/>
    <mergeCell ref="U170:U171"/>
    <mergeCell ref="A177:U177"/>
    <mergeCell ref="A170:A171"/>
    <mergeCell ref="B170:B171"/>
    <mergeCell ref="C170:C171"/>
    <mergeCell ref="D170:D171"/>
    <mergeCell ref="E170:E171"/>
    <mergeCell ref="F170:F171"/>
    <mergeCell ref="A86:A87"/>
    <mergeCell ref="B86:B87"/>
    <mergeCell ref="C86:C87"/>
    <mergeCell ref="D86:D87"/>
    <mergeCell ref="E86:E87"/>
    <mergeCell ref="F86:F87"/>
    <mergeCell ref="C185:C186"/>
    <mergeCell ref="N207:N209"/>
    <mergeCell ref="U207:U209"/>
    <mergeCell ref="A219:U219"/>
    <mergeCell ref="N220:N222"/>
    <mergeCell ref="U220:U222"/>
    <mergeCell ref="U194:U197"/>
    <mergeCell ref="N198:N201"/>
    <mergeCell ref="U198:U201"/>
    <mergeCell ref="A202:U202"/>
    <mergeCell ref="N203:N206"/>
    <mergeCell ref="U203:U206"/>
    <mergeCell ref="A207:A209"/>
    <mergeCell ref="B207:B209"/>
    <mergeCell ref="C207:C209"/>
    <mergeCell ref="D207:D209"/>
    <mergeCell ref="E207:E209"/>
    <mergeCell ref="F207:F209"/>
    <mergeCell ref="A203:A206"/>
    <mergeCell ref="B203:B206"/>
    <mergeCell ref="C203:C206"/>
    <mergeCell ref="D203:D206"/>
    <mergeCell ref="E203:E206"/>
    <mergeCell ref="F203:F206"/>
    <mergeCell ref="A198:A201"/>
    <mergeCell ref="A230:U230"/>
    <mergeCell ref="N231:N233"/>
    <mergeCell ref="U231:U233"/>
    <mergeCell ref="A245:A246"/>
    <mergeCell ref="B245:B246"/>
    <mergeCell ref="C245:C246"/>
    <mergeCell ref="D245:D246"/>
    <mergeCell ref="E245:E246"/>
    <mergeCell ref="F245:F246"/>
    <mergeCell ref="A241:A243"/>
    <mergeCell ref="B241:B243"/>
    <mergeCell ref="C241:C243"/>
    <mergeCell ref="D241:D243"/>
    <mergeCell ref="E241:E243"/>
    <mergeCell ref="F241:F243"/>
    <mergeCell ref="A240:U240"/>
    <mergeCell ref="N241:N243"/>
    <mergeCell ref="A238:A239"/>
    <mergeCell ref="B238:B239"/>
    <mergeCell ref="C238:C239"/>
    <mergeCell ref="D238:D239"/>
    <mergeCell ref="E238:E239"/>
    <mergeCell ref="F238:F239"/>
    <mergeCell ref="U241:U243"/>
    <mergeCell ref="A251:A253"/>
    <mergeCell ref="B251:B253"/>
    <mergeCell ref="C251:C253"/>
    <mergeCell ref="D251:D253"/>
    <mergeCell ref="E251:E253"/>
    <mergeCell ref="F251:F253"/>
    <mergeCell ref="N251:N253"/>
    <mergeCell ref="U251:U253"/>
    <mergeCell ref="G251:G253"/>
    <mergeCell ref="G194:G197"/>
    <mergeCell ref="G198:G201"/>
    <mergeCell ref="G203:G209"/>
    <mergeCell ref="G220:G227"/>
    <mergeCell ref="G231:G239"/>
    <mergeCell ref="G241:G243"/>
    <mergeCell ref="G245:G246"/>
    <mergeCell ref="G7:G12"/>
    <mergeCell ref="G13:G19"/>
    <mergeCell ref="G70:G73"/>
    <mergeCell ref="G75:G76"/>
    <mergeCell ref="G86:G87"/>
    <mergeCell ref="G170:G171"/>
    <mergeCell ref="G178:G183"/>
    <mergeCell ref="G185:G186"/>
    <mergeCell ref="A244:U244"/>
    <mergeCell ref="N245:N246"/>
    <mergeCell ref="U245:U246"/>
    <mergeCell ref="N234:N237"/>
    <mergeCell ref="U234:U237"/>
    <mergeCell ref="N238:N239"/>
    <mergeCell ref="U238:U239"/>
    <mergeCell ref="N223:N227"/>
    <mergeCell ref="U223:U227"/>
    <mergeCell ref="A247:U247"/>
    <mergeCell ref="A248:A249"/>
    <mergeCell ref="B248:B249"/>
    <mergeCell ref="C248:C249"/>
    <mergeCell ref="D248:D249"/>
    <mergeCell ref="E248:E249"/>
    <mergeCell ref="F248:F249"/>
    <mergeCell ref="G248:G249"/>
    <mergeCell ref="N248:N249"/>
    <mergeCell ref="U248:U249"/>
    <mergeCell ref="N25:N28"/>
    <mergeCell ref="U25:U28"/>
    <mergeCell ref="A42:U42"/>
    <mergeCell ref="A43:A45"/>
    <mergeCell ref="B43:B45"/>
    <mergeCell ref="A61:U61"/>
    <mergeCell ref="N62:N64"/>
    <mergeCell ref="A29:U29"/>
    <mergeCell ref="U175:U176"/>
    <mergeCell ref="A172:A176"/>
    <mergeCell ref="B172:B176"/>
    <mergeCell ref="C172:C176"/>
    <mergeCell ref="D172:D176"/>
    <mergeCell ref="E172:E176"/>
    <mergeCell ref="F172:F176"/>
    <mergeCell ref="G172:G176"/>
    <mergeCell ref="N172:N176"/>
    <mergeCell ref="F56:F60"/>
    <mergeCell ref="G56:G60"/>
    <mergeCell ref="N56:N60"/>
    <mergeCell ref="U56:U60"/>
    <mergeCell ref="A65:U65"/>
    <mergeCell ref="A66:A68"/>
    <mergeCell ref="B66:B68"/>
    <mergeCell ref="A30:A41"/>
    <mergeCell ref="B30:B41"/>
    <mergeCell ref="C30:C41"/>
    <mergeCell ref="D30:D41"/>
    <mergeCell ref="E30:E41"/>
    <mergeCell ref="F30:F41"/>
    <mergeCell ref="G30:G41"/>
    <mergeCell ref="A25:A28"/>
    <mergeCell ref="B25:B28"/>
    <mergeCell ref="C25:C28"/>
    <mergeCell ref="D25:D28"/>
    <mergeCell ref="E25:E28"/>
    <mergeCell ref="F25:F28"/>
    <mergeCell ref="G25:G28"/>
    <mergeCell ref="C62:C64"/>
    <mergeCell ref="D62:D64"/>
    <mergeCell ref="E62:E64"/>
    <mergeCell ref="F62:F64"/>
    <mergeCell ref="G62:G64"/>
    <mergeCell ref="U62:U64"/>
    <mergeCell ref="A51:U51"/>
    <mergeCell ref="A52:A55"/>
    <mergeCell ref="B52:B55"/>
    <mergeCell ref="C52:C55"/>
    <mergeCell ref="D52:D55"/>
    <mergeCell ref="E52:E55"/>
    <mergeCell ref="F52:F55"/>
    <mergeCell ref="G52:G55"/>
    <mergeCell ref="U52:U55"/>
    <mergeCell ref="N52:N55"/>
    <mergeCell ref="A56:A60"/>
    <mergeCell ref="B56:B60"/>
    <mergeCell ref="C56:C60"/>
    <mergeCell ref="D56:D60"/>
    <mergeCell ref="E56:E60"/>
    <mergeCell ref="A187:U187"/>
    <mergeCell ref="A188:A192"/>
    <mergeCell ref="B188:B192"/>
    <mergeCell ref="C188:C192"/>
    <mergeCell ref="D188:D192"/>
    <mergeCell ref="E188:E192"/>
    <mergeCell ref="F188:F192"/>
    <mergeCell ref="G188:G192"/>
    <mergeCell ref="N188:N192"/>
    <mergeCell ref="O188:O192"/>
    <mergeCell ref="P188:P192"/>
    <mergeCell ref="Q188:Q192"/>
    <mergeCell ref="R188:R192"/>
    <mergeCell ref="S188:S192"/>
    <mergeCell ref="T188:T192"/>
    <mergeCell ref="U188:U192"/>
    <mergeCell ref="A20:U20"/>
    <mergeCell ref="A21:A24"/>
    <mergeCell ref="B21:B24"/>
    <mergeCell ref="C21:C24"/>
    <mergeCell ref="D21:D24"/>
    <mergeCell ref="E21:E24"/>
    <mergeCell ref="F21:F24"/>
    <mergeCell ref="G21:G24"/>
    <mergeCell ref="N21:N24"/>
    <mergeCell ref="U21:U24"/>
    <mergeCell ref="N78:N81"/>
    <mergeCell ref="U78:U81"/>
    <mergeCell ref="C43:C45"/>
    <mergeCell ref="D43:D45"/>
    <mergeCell ref="E43:E45"/>
    <mergeCell ref="F43:F45"/>
    <mergeCell ref="G43:G45"/>
    <mergeCell ref="A46:A50"/>
    <mergeCell ref="B46:B50"/>
    <mergeCell ref="C46:C50"/>
    <mergeCell ref="D46:D50"/>
    <mergeCell ref="E46:E50"/>
    <mergeCell ref="F46:F50"/>
    <mergeCell ref="G46:G50"/>
    <mergeCell ref="C66:C68"/>
    <mergeCell ref="D66:D68"/>
    <mergeCell ref="E66:E68"/>
    <mergeCell ref="F66:F68"/>
    <mergeCell ref="G66:G68"/>
    <mergeCell ref="N66:N68"/>
    <mergeCell ref="U66:U68"/>
    <mergeCell ref="A77:U77"/>
    <mergeCell ref="A62:A64"/>
    <mergeCell ref="B62:B64"/>
    <mergeCell ref="A70:A71"/>
    <mergeCell ref="B70:B71"/>
    <mergeCell ref="A72:A73"/>
    <mergeCell ref="B72:B73"/>
    <mergeCell ref="A122:U122"/>
    <mergeCell ref="A123:A124"/>
    <mergeCell ref="B123:B124"/>
    <mergeCell ref="C123:C124"/>
    <mergeCell ref="D123:D124"/>
    <mergeCell ref="E123:E124"/>
    <mergeCell ref="F123:F124"/>
    <mergeCell ref="G123:G128"/>
    <mergeCell ref="N123:N124"/>
    <mergeCell ref="U123:U124"/>
    <mergeCell ref="U127:U128"/>
    <mergeCell ref="A125:A128"/>
    <mergeCell ref="B125:B128"/>
    <mergeCell ref="A78:A81"/>
    <mergeCell ref="B78:B81"/>
    <mergeCell ref="C78:C81"/>
    <mergeCell ref="D78:D81"/>
    <mergeCell ref="E78:E81"/>
    <mergeCell ref="F78:F81"/>
    <mergeCell ref="G78:G81"/>
    <mergeCell ref="C111:C112"/>
    <mergeCell ref="D111:D112"/>
    <mergeCell ref="E111:E112"/>
    <mergeCell ref="F111:F112"/>
    <mergeCell ref="N111:N112"/>
    <mergeCell ref="U111:U112"/>
    <mergeCell ref="A163:U163"/>
    <mergeCell ref="A164:A165"/>
    <mergeCell ref="B164:B165"/>
    <mergeCell ref="C164:C165"/>
    <mergeCell ref="D164:D165"/>
    <mergeCell ref="C125:C128"/>
    <mergeCell ref="D125:D128"/>
    <mergeCell ref="E125:E128"/>
    <mergeCell ref="F125:F128"/>
    <mergeCell ref="N125:N128"/>
    <mergeCell ref="U164:U165"/>
    <mergeCell ref="A129:A140"/>
    <mergeCell ref="B129:B140"/>
    <mergeCell ref="C129:C140"/>
    <mergeCell ref="D129:D140"/>
    <mergeCell ref="E129:E140"/>
    <mergeCell ref="F129:F140"/>
    <mergeCell ref="G129:G140"/>
    <mergeCell ref="N129:N140"/>
    <mergeCell ref="U129:U140"/>
    <mergeCell ref="A166:A168"/>
    <mergeCell ref="B166:B168"/>
    <mergeCell ref="C166:C168"/>
    <mergeCell ref="D166:D168"/>
    <mergeCell ref="E166:E168"/>
    <mergeCell ref="F166:F168"/>
    <mergeCell ref="G164:G165"/>
    <mergeCell ref="G166:G168"/>
    <mergeCell ref="N166:N168"/>
    <mergeCell ref="E164:E165"/>
    <mergeCell ref="F164:F165"/>
    <mergeCell ref="N164:N165"/>
    <mergeCell ref="U166:U168"/>
    <mergeCell ref="A88:U88"/>
    <mergeCell ref="A89:A93"/>
    <mergeCell ref="B89:B93"/>
    <mergeCell ref="C89:C93"/>
    <mergeCell ref="D89:D93"/>
    <mergeCell ref="E89:E93"/>
    <mergeCell ref="F89:F93"/>
    <mergeCell ref="G89:G93"/>
    <mergeCell ref="N89:N93"/>
    <mergeCell ref="O89:O93"/>
    <mergeCell ref="P89:P93"/>
    <mergeCell ref="Q89:Q93"/>
    <mergeCell ref="R89:R93"/>
    <mergeCell ref="S89:S93"/>
    <mergeCell ref="T89:T93"/>
    <mergeCell ref="U89:U93"/>
    <mergeCell ref="O95:O100"/>
    <mergeCell ref="P95:P100"/>
    <mergeCell ref="Q95:Q100"/>
    <mergeCell ref="R95:R100"/>
    <mergeCell ref="S95:S100"/>
    <mergeCell ref="T95:T100"/>
    <mergeCell ref="U95:U100"/>
    <mergeCell ref="A95:A100"/>
    <mergeCell ref="B95:B100"/>
    <mergeCell ref="C95:C100"/>
    <mergeCell ref="D95:D100"/>
    <mergeCell ref="E95:E100"/>
    <mergeCell ref="F95:F100"/>
    <mergeCell ref="G95:G100"/>
    <mergeCell ref="N95:N100"/>
    <mergeCell ref="A94:U94"/>
    <mergeCell ref="S114:S121"/>
    <mergeCell ref="T114:T121"/>
    <mergeCell ref="U114:U121"/>
    <mergeCell ref="A110:U110"/>
    <mergeCell ref="G111:G112"/>
    <mergeCell ref="A101:U101"/>
    <mergeCell ref="A102:A103"/>
    <mergeCell ref="B102:B103"/>
    <mergeCell ref="C102:C103"/>
    <mergeCell ref="D102:D103"/>
    <mergeCell ref="E102:E103"/>
    <mergeCell ref="F102:F103"/>
    <mergeCell ref="G102:G105"/>
    <mergeCell ref="N102:N103"/>
    <mergeCell ref="U102:U103"/>
    <mergeCell ref="A104:A105"/>
    <mergeCell ref="B104:B105"/>
    <mergeCell ref="C104:C105"/>
    <mergeCell ref="D104:D105"/>
    <mergeCell ref="E104:E105"/>
    <mergeCell ref="F104:F105"/>
    <mergeCell ref="N104:N105"/>
    <mergeCell ref="A111:A112"/>
    <mergeCell ref="B111:B112"/>
    <mergeCell ref="A106:U106"/>
    <mergeCell ref="A107:A108"/>
    <mergeCell ref="B107:B108"/>
    <mergeCell ref="C107:C108"/>
    <mergeCell ref="D107:D108"/>
    <mergeCell ref="E107:E108"/>
    <mergeCell ref="F107:F108"/>
    <mergeCell ref="G107:G108"/>
    <mergeCell ref="N107:N108"/>
    <mergeCell ref="U107:U108"/>
    <mergeCell ref="A109:U109"/>
    <mergeCell ref="A141:U141"/>
    <mergeCell ref="A142:A145"/>
    <mergeCell ref="B142:B145"/>
    <mergeCell ref="C142:C145"/>
    <mergeCell ref="D142:D145"/>
    <mergeCell ref="E142:E145"/>
    <mergeCell ref="F142:F145"/>
    <mergeCell ref="G142:G145"/>
    <mergeCell ref="N142:N145"/>
    <mergeCell ref="U142:U145"/>
    <mergeCell ref="A113:U113"/>
    <mergeCell ref="A114:A121"/>
    <mergeCell ref="B114:B121"/>
    <mergeCell ref="C114:C121"/>
    <mergeCell ref="D114:D121"/>
    <mergeCell ref="E114:E121"/>
    <mergeCell ref="F114:F121"/>
    <mergeCell ref="G114:G121"/>
    <mergeCell ref="N114:N121"/>
    <mergeCell ref="O114:O121"/>
    <mergeCell ref="P114:P121"/>
    <mergeCell ref="Q114:Q121"/>
    <mergeCell ref="R114:R121"/>
    <mergeCell ref="G152:G156"/>
    <mergeCell ref="N152:N156"/>
    <mergeCell ref="U152:U156"/>
    <mergeCell ref="A146:A150"/>
    <mergeCell ref="B146:B150"/>
    <mergeCell ref="C146:C150"/>
    <mergeCell ref="D146:D150"/>
    <mergeCell ref="E146:E150"/>
    <mergeCell ref="F146:F150"/>
    <mergeCell ref="G146:G150"/>
    <mergeCell ref="N146:N150"/>
    <mergeCell ref="U146:U150"/>
    <mergeCell ref="A83:A84"/>
    <mergeCell ref="B83:B84"/>
    <mergeCell ref="C83:C84"/>
    <mergeCell ref="D83:D84"/>
    <mergeCell ref="E83:E84"/>
    <mergeCell ref="F83:F84"/>
    <mergeCell ref="G83:G84"/>
    <mergeCell ref="U83:U84"/>
    <mergeCell ref="A157:A162"/>
    <mergeCell ref="B157:B162"/>
    <mergeCell ref="C157:C162"/>
    <mergeCell ref="D157:D162"/>
    <mergeCell ref="E157:E162"/>
    <mergeCell ref="F157:F162"/>
    <mergeCell ref="G157:G162"/>
    <mergeCell ref="N157:N162"/>
    <mergeCell ref="U157:U162"/>
    <mergeCell ref="A151:U151"/>
    <mergeCell ref="A152:A156"/>
    <mergeCell ref="B152:B156"/>
    <mergeCell ref="C152:C156"/>
    <mergeCell ref="D152:D156"/>
    <mergeCell ref="E152:E156"/>
    <mergeCell ref="F152:F156"/>
  </mergeCells>
  <phoneticPr fontId="10" type="noConversion"/>
  <printOptions horizontalCentered="1"/>
  <pageMargins left="0.23622047244094491" right="0.23622047244094491" top="0.74803149606299213" bottom="0.39370078740157483" header="0.31496062992125984" footer="0.31496062992125984"/>
  <pageSetup paperSize="9" scale="85" orientation="landscape" verticalDpi="1200" r:id="rId1"/>
  <rowBreaks count="1" manualBreakCount="1">
    <brk id="23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F3827-F73F-44DE-BAB0-74D90A3FE7C4}">
  <dimension ref="A1:AO82"/>
  <sheetViews>
    <sheetView zoomScale="70" zoomScaleNormal="70" zoomScaleSheetLayoutView="84" workbookViewId="0">
      <selection activeCell="AN74" sqref="AN74"/>
    </sheetView>
  </sheetViews>
  <sheetFormatPr defaultRowHeight="13.2" x14ac:dyDescent="0.25"/>
  <cols>
    <col min="1" max="1" width="3.109375" style="199" customWidth="1"/>
    <col min="2" max="2" width="12.6640625" style="199" customWidth="1"/>
    <col min="3" max="3" width="1" style="199" hidden="1" customWidth="1"/>
    <col min="4" max="4" width="7.88671875" style="199" bestFit="1" customWidth="1"/>
    <col min="5" max="5" width="8" style="199" customWidth="1"/>
    <col min="6" max="6" width="7" style="199" customWidth="1"/>
    <col min="7" max="8" width="6.6640625" style="199" customWidth="1"/>
    <col min="9" max="9" width="7.5546875" style="199" customWidth="1"/>
    <col min="10" max="11" width="6.6640625" style="199" customWidth="1"/>
    <col min="12" max="12" width="7.88671875" style="199" customWidth="1"/>
    <col min="13" max="14" width="6.6640625" style="199" customWidth="1"/>
    <col min="15" max="15" width="7.88671875" style="199" customWidth="1"/>
    <col min="16" max="17" width="6.6640625" style="199" customWidth="1"/>
    <col min="18" max="18" width="8.33203125" style="199" customWidth="1"/>
    <col min="19" max="20" width="6.6640625" style="199" customWidth="1"/>
    <col min="21" max="21" width="7.44140625" style="199" customWidth="1"/>
    <col min="22" max="23" width="6.6640625" style="199" customWidth="1"/>
    <col min="24" max="24" width="7.88671875" style="199" customWidth="1"/>
    <col min="25" max="26" width="6.6640625" style="199" customWidth="1"/>
    <col min="27" max="27" width="7.5546875" style="199" customWidth="1"/>
    <col min="28" max="29" width="6.6640625" style="199" customWidth="1"/>
    <col min="30" max="30" width="7.6640625" style="199" customWidth="1"/>
    <col min="31" max="32" width="6.6640625" style="199" customWidth="1"/>
    <col min="33" max="33" width="8" style="199" customWidth="1"/>
    <col min="34" max="35" width="6.6640625" style="199" customWidth="1"/>
    <col min="36" max="36" width="7.5546875" style="199" customWidth="1"/>
    <col min="37" max="38" width="6.6640625" style="199" customWidth="1"/>
    <col min="39" max="39" width="7" style="199" customWidth="1"/>
    <col min="40" max="41" width="6.6640625" style="199" customWidth="1"/>
    <col min="42" max="256" width="8.88671875" style="199"/>
    <col min="257" max="257" width="3.109375" style="199" customWidth="1"/>
    <col min="258" max="258" width="12.6640625" style="199" customWidth="1"/>
    <col min="259" max="259" width="0" style="199" hidden="1" customWidth="1"/>
    <col min="260" max="260" width="7.88671875" style="199" bestFit="1" customWidth="1"/>
    <col min="261" max="261" width="8" style="199" customWidth="1"/>
    <col min="262" max="262" width="7" style="199" customWidth="1"/>
    <col min="263" max="264" width="6.6640625" style="199" customWidth="1"/>
    <col min="265" max="265" width="7.5546875" style="199" customWidth="1"/>
    <col min="266" max="267" width="6.6640625" style="199" customWidth="1"/>
    <col min="268" max="268" width="7.88671875" style="199" customWidth="1"/>
    <col min="269" max="270" width="6.6640625" style="199" customWidth="1"/>
    <col min="271" max="271" width="7.88671875" style="199" customWidth="1"/>
    <col min="272" max="273" width="6.6640625" style="199" customWidth="1"/>
    <col min="274" max="274" width="8.33203125" style="199" customWidth="1"/>
    <col min="275" max="276" width="6.6640625" style="199" customWidth="1"/>
    <col min="277" max="277" width="7.44140625" style="199" customWidth="1"/>
    <col min="278" max="279" width="6.6640625" style="199" customWidth="1"/>
    <col min="280" max="280" width="7.88671875" style="199" customWidth="1"/>
    <col min="281" max="282" width="6.6640625" style="199" customWidth="1"/>
    <col min="283" max="283" width="7.5546875" style="199" customWidth="1"/>
    <col min="284" max="285" width="6.6640625" style="199" customWidth="1"/>
    <col min="286" max="286" width="7.6640625" style="199" customWidth="1"/>
    <col min="287" max="288" width="6.6640625" style="199" customWidth="1"/>
    <col min="289" max="289" width="8" style="199" customWidth="1"/>
    <col min="290" max="291" width="6.6640625" style="199" customWidth="1"/>
    <col min="292" max="292" width="7.5546875" style="199" customWidth="1"/>
    <col min="293" max="294" width="6.6640625" style="199" customWidth="1"/>
    <col min="295" max="295" width="7" style="199" customWidth="1"/>
    <col min="296" max="297" width="6.6640625" style="199" customWidth="1"/>
    <col min="298" max="512" width="8.88671875" style="199"/>
    <col min="513" max="513" width="3.109375" style="199" customWidth="1"/>
    <col min="514" max="514" width="12.6640625" style="199" customWidth="1"/>
    <col min="515" max="515" width="0" style="199" hidden="1" customWidth="1"/>
    <col min="516" max="516" width="7.88671875" style="199" bestFit="1" customWidth="1"/>
    <col min="517" max="517" width="8" style="199" customWidth="1"/>
    <col min="518" max="518" width="7" style="199" customWidth="1"/>
    <col min="519" max="520" width="6.6640625" style="199" customWidth="1"/>
    <col min="521" max="521" width="7.5546875" style="199" customWidth="1"/>
    <col min="522" max="523" width="6.6640625" style="199" customWidth="1"/>
    <col min="524" max="524" width="7.88671875" style="199" customWidth="1"/>
    <col min="525" max="526" width="6.6640625" style="199" customWidth="1"/>
    <col min="527" max="527" width="7.88671875" style="199" customWidth="1"/>
    <col min="528" max="529" width="6.6640625" style="199" customWidth="1"/>
    <col min="530" max="530" width="8.33203125" style="199" customWidth="1"/>
    <col min="531" max="532" width="6.6640625" style="199" customWidth="1"/>
    <col min="533" max="533" width="7.44140625" style="199" customWidth="1"/>
    <col min="534" max="535" width="6.6640625" style="199" customWidth="1"/>
    <col min="536" max="536" width="7.88671875" style="199" customWidth="1"/>
    <col min="537" max="538" width="6.6640625" style="199" customWidth="1"/>
    <col min="539" max="539" width="7.5546875" style="199" customWidth="1"/>
    <col min="540" max="541" width="6.6640625" style="199" customWidth="1"/>
    <col min="542" max="542" width="7.6640625" style="199" customWidth="1"/>
    <col min="543" max="544" width="6.6640625" style="199" customWidth="1"/>
    <col min="545" max="545" width="8" style="199" customWidth="1"/>
    <col min="546" max="547" width="6.6640625" style="199" customWidth="1"/>
    <col min="548" max="548" width="7.5546875" style="199" customWidth="1"/>
    <col min="549" max="550" width="6.6640625" style="199" customWidth="1"/>
    <col min="551" max="551" width="7" style="199" customWidth="1"/>
    <col min="552" max="553" width="6.6640625" style="199" customWidth="1"/>
    <col min="554" max="768" width="8.88671875" style="199"/>
    <col min="769" max="769" width="3.109375" style="199" customWidth="1"/>
    <col min="770" max="770" width="12.6640625" style="199" customWidth="1"/>
    <col min="771" max="771" width="0" style="199" hidden="1" customWidth="1"/>
    <col min="772" max="772" width="7.88671875" style="199" bestFit="1" customWidth="1"/>
    <col min="773" max="773" width="8" style="199" customWidth="1"/>
    <col min="774" max="774" width="7" style="199" customWidth="1"/>
    <col min="775" max="776" width="6.6640625" style="199" customWidth="1"/>
    <col min="777" max="777" width="7.5546875" style="199" customWidth="1"/>
    <col min="778" max="779" width="6.6640625" style="199" customWidth="1"/>
    <col min="780" max="780" width="7.88671875" style="199" customWidth="1"/>
    <col min="781" max="782" width="6.6640625" style="199" customWidth="1"/>
    <col min="783" max="783" width="7.88671875" style="199" customWidth="1"/>
    <col min="784" max="785" width="6.6640625" style="199" customWidth="1"/>
    <col min="786" max="786" width="8.33203125" style="199" customWidth="1"/>
    <col min="787" max="788" width="6.6640625" style="199" customWidth="1"/>
    <col min="789" max="789" width="7.44140625" style="199" customWidth="1"/>
    <col min="790" max="791" width="6.6640625" style="199" customWidth="1"/>
    <col min="792" max="792" width="7.88671875" style="199" customWidth="1"/>
    <col min="793" max="794" width="6.6640625" style="199" customWidth="1"/>
    <col min="795" max="795" width="7.5546875" style="199" customWidth="1"/>
    <col min="796" max="797" width="6.6640625" style="199" customWidth="1"/>
    <col min="798" max="798" width="7.6640625" style="199" customWidth="1"/>
    <col min="799" max="800" width="6.6640625" style="199" customWidth="1"/>
    <col min="801" max="801" width="8" style="199" customWidth="1"/>
    <col min="802" max="803" width="6.6640625" style="199" customWidth="1"/>
    <col min="804" max="804" width="7.5546875" style="199" customWidth="1"/>
    <col min="805" max="806" width="6.6640625" style="199" customWidth="1"/>
    <col min="807" max="807" width="7" style="199" customWidth="1"/>
    <col min="808" max="809" width="6.6640625" style="199" customWidth="1"/>
    <col min="810" max="1024" width="8.88671875" style="199"/>
    <col min="1025" max="1025" width="3.109375" style="199" customWidth="1"/>
    <col min="1026" max="1026" width="12.6640625" style="199" customWidth="1"/>
    <col min="1027" max="1027" width="0" style="199" hidden="1" customWidth="1"/>
    <col min="1028" max="1028" width="7.88671875" style="199" bestFit="1" customWidth="1"/>
    <col min="1029" max="1029" width="8" style="199" customWidth="1"/>
    <col min="1030" max="1030" width="7" style="199" customWidth="1"/>
    <col min="1031" max="1032" width="6.6640625" style="199" customWidth="1"/>
    <col min="1033" max="1033" width="7.5546875" style="199" customWidth="1"/>
    <col min="1034" max="1035" width="6.6640625" style="199" customWidth="1"/>
    <col min="1036" max="1036" width="7.88671875" style="199" customWidth="1"/>
    <col min="1037" max="1038" width="6.6640625" style="199" customWidth="1"/>
    <col min="1039" max="1039" width="7.88671875" style="199" customWidth="1"/>
    <col min="1040" max="1041" width="6.6640625" style="199" customWidth="1"/>
    <col min="1042" max="1042" width="8.33203125" style="199" customWidth="1"/>
    <col min="1043" max="1044" width="6.6640625" style="199" customWidth="1"/>
    <col min="1045" max="1045" width="7.44140625" style="199" customWidth="1"/>
    <col min="1046" max="1047" width="6.6640625" style="199" customWidth="1"/>
    <col min="1048" max="1048" width="7.88671875" style="199" customWidth="1"/>
    <col min="1049" max="1050" width="6.6640625" style="199" customWidth="1"/>
    <col min="1051" max="1051" width="7.5546875" style="199" customWidth="1"/>
    <col min="1052" max="1053" width="6.6640625" style="199" customWidth="1"/>
    <col min="1054" max="1054" width="7.6640625" style="199" customWidth="1"/>
    <col min="1055" max="1056" width="6.6640625" style="199" customWidth="1"/>
    <col min="1057" max="1057" width="8" style="199" customWidth="1"/>
    <col min="1058" max="1059" width="6.6640625" style="199" customWidth="1"/>
    <col min="1060" max="1060" width="7.5546875" style="199" customWidth="1"/>
    <col min="1061" max="1062" width="6.6640625" style="199" customWidth="1"/>
    <col min="1063" max="1063" width="7" style="199" customWidth="1"/>
    <col min="1064" max="1065" width="6.6640625" style="199" customWidth="1"/>
    <col min="1066" max="1280" width="8.88671875" style="199"/>
    <col min="1281" max="1281" width="3.109375" style="199" customWidth="1"/>
    <col min="1282" max="1282" width="12.6640625" style="199" customWidth="1"/>
    <col min="1283" max="1283" width="0" style="199" hidden="1" customWidth="1"/>
    <col min="1284" max="1284" width="7.88671875" style="199" bestFit="1" customWidth="1"/>
    <col min="1285" max="1285" width="8" style="199" customWidth="1"/>
    <col min="1286" max="1286" width="7" style="199" customWidth="1"/>
    <col min="1287" max="1288" width="6.6640625" style="199" customWidth="1"/>
    <col min="1289" max="1289" width="7.5546875" style="199" customWidth="1"/>
    <col min="1290" max="1291" width="6.6640625" style="199" customWidth="1"/>
    <col min="1292" max="1292" width="7.88671875" style="199" customWidth="1"/>
    <col min="1293" max="1294" width="6.6640625" style="199" customWidth="1"/>
    <col min="1295" max="1295" width="7.88671875" style="199" customWidth="1"/>
    <col min="1296" max="1297" width="6.6640625" style="199" customWidth="1"/>
    <col min="1298" max="1298" width="8.33203125" style="199" customWidth="1"/>
    <col min="1299" max="1300" width="6.6640625" style="199" customWidth="1"/>
    <col min="1301" max="1301" width="7.44140625" style="199" customWidth="1"/>
    <col min="1302" max="1303" width="6.6640625" style="199" customWidth="1"/>
    <col min="1304" max="1304" width="7.88671875" style="199" customWidth="1"/>
    <col min="1305" max="1306" width="6.6640625" style="199" customWidth="1"/>
    <col min="1307" max="1307" width="7.5546875" style="199" customWidth="1"/>
    <col min="1308" max="1309" width="6.6640625" style="199" customWidth="1"/>
    <col min="1310" max="1310" width="7.6640625" style="199" customWidth="1"/>
    <col min="1311" max="1312" width="6.6640625" style="199" customWidth="1"/>
    <col min="1313" max="1313" width="8" style="199" customWidth="1"/>
    <col min="1314" max="1315" width="6.6640625" style="199" customWidth="1"/>
    <col min="1316" max="1316" width="7.5546875" style="199" customWidth="1"/>
    <col min="1317" max="1318" width="6.6640625" style="199" customWidth="1"/>
    <col min="1319" max="1319" width="7" style="199" customWidth="1"/>
    <col min="1320" max="1321" width="6.6640625" style="199" customWidth="1"/>
    <col min="1322" max="1536" width="8.88671875" style="199"/>
    <col min="1537" max="1537" width="3.109375" style="199" customWidth="1"/>
    <col min="1538" max="1538" width="12.6640625" style="199" customWidth="1"/>
    <col min="1539" max="1539" width="0" style="199" hidden="1" customWidth="1"/>
    <col min="1540" max="1540" width="7.88671875" style="199" bestFit="1" customWidth="1"/>
    <col min="1541" max="1541" width="8" style="199" customWidth="1"/>
    <col min="1542" max="1542" width="7" style="199" customWidth="1"/>
    <col min="1543" max="1544" width="6.6640625" style="199" customWidth="1"/>
    <col min="1545" max="1545" width="7.5546875" style="199" customWidth="1"/>
    <col min="1546" max="1547" width="6.6640625" style="199" customWidth="1"/>
    <col min="1548" max="1548" width="7.88671875" style="199" customWidth="1"/>
    <col min="1549" max="1550" width="6.6640625" style="199" customWidth="1"/>
    <col min="1551" max="1551" width="7.88671875" style="199" customWidth="1"/>
    <col min="1552" max="1553" width="6.6640625" style="199" customWidth="1"/>
    <col min="1554" max="1554" width="8.33203125" style="199" customWidth="1"/>
    <col min="1555" max="1556" width="6.6640625" style="199" customWidth="1"/>
    <col min="1557" max="1557" width="7.44140625" style="199" customWidth="1"/>
    <col min="1558" max="1559" width="6.6640625" style="199" customWidth="1"/>
    <col min="1560" max="1560" width="7.88671875" style="199" customWidth="1"/>
    <col min="1561" max="1562" width="6.6640625" style="199" customWidth="1"/>
    <col min="1563" max="1563" width="7.5546875" style="199" customWidth="1"/>
    <col min="1564" max="1565" width="6.6640625" style="199" customWidth="1"/>
    <col min="1566" max="1566" width="7.6640625" style="199" customWidth="1"/>
    <col min="1567" max="1568" width="6.6640625" style="199" customWidth="1"/>
    <col min="1569" max="1569" width="8" style="199" customWidth="1"/>
    <col min="1570" max="1571" width="6.6640625" style="199" customWidth="1"/>
    <col min="1572" max="1572" width="7.5546875" style="199" customWidth="1"/>
    <col min="1573" max="1574" width="6.6640625" style="199" customWidth="1"/>
    <col min="1575" max="1575" width="7" style="199" customWidth="1"/>
    <col min="1576" max="1577" width="6.6640625" style="199" customWidth="1"/>
    <col min="1578" max="1792" width="8.88671875" style="199"/>
    <col min="1793" max="1793" width="3.109375" style="199" customWidth="1"/>
    <col min="1794" max="1794" width="12.6640625" style="199" customWidth="1"/>
    <col min="1795" max="1795" width="0" style="199" hidden="1" customWidth="1"/>
    <col min="1796" max="1796" width="7.88671875" style="199" bestFit="1" customWidth="1"/>
    <col min="1797" max="1797" width="8" style="199" customWidth="1"/>
    <col min="1798" max="1798" width="7" style="199" customWidth="1"/>
    <col min="1799" max="1800" width="6.6640625" style="199" customWidth="1"/>
    <col min="1801" max="1801" width="7.5546875" style="199" customWidth="1"/>
    <col min="1802" max="1803" width="6.6640625" style="199" customWidth="1"/>
    <col min="1804" max="1804" width="7.88671875" style="199" customWidth="1"/>
    <col min="1805" max="1806" width="6.6640625" style="199" customWidth="1"/>
    <col min="1807" max="1807" width="7.88671875" style="199" customWidth="1"/>
    <col min="1808" max="1809" width="6.6640625" style="199" customWidth="1"/>
    <col min="1810" max="1810" width="8.33203125" style="199" customWidth="1"/>
    <col min="1811" max="1812" width="6.6640625" style="199" customWidth="1"/>
    <col min="1813" max="1813" width="7.44140625" style="199" customWidth="1"/>
    <col min="1814" max="1815" width="6.6640625" style="199" customWidth="1"/>
    <col min="1816" max="1816" width="7.88671875" style="199" customWidth="1"/>
    <col min="1817" max="1818" width="6.6640625" style="199" customWidth="1"/>
    <col min="1819" max="1819" width="7.5546875" style="199" customWidth="1"/>
    <col min="1820" max="1821" width="6.6640625" style="199" customWidth="1"/>
    <col min="1822" max="1822" width="7.6640625" style="199" customWidth="1"/>
    <col min="1823" max="1824" width="6.6640625" style="199" customWidth="1"/>
    <col min="1825" max="1825" width="8" style="199" customWidth="1"/>
    <col min="1826" max="1827" width="6.6640625" style="199" customWidth="1"/>
    <col min="1828" max="1828" width="7.5546875" style="199" customWidth="1"/>
    <col min="1829" max="1830" width="6.6640625" style="199" customWidth="1"/>
    <col min="1831" max="1831" width="7" style="199" customWidth="1"/>
    <col min="1832" max="1833" width="6.6640625" style="199" customWidth="1"/>
    <col min="1834" max="2048" width="8.88671875" style="199"/>
    <col min="2049" max="2049" width="3.109375" style="199" customWidth="1"/>
    <col min="2050" max="2050" width="12.6640625" style="199" customWidth="1"/>
    <col min="2051" max="2051" width="0" style="199" hidden="1" customWidth="1"/>
    <col min="2052" max="2052" width="7.88671875" style="199" bestFit="1" customWidth="1"/>
    <col min="2053" max="2053" width="8" style="199" customWidth="1"/>
    <col min="2054" max="2054" width="7" style="199" customWidth="1"/>
    <col min="2055" max="2056" width="6.6640625" style="199" customWidth="1"/>
    <col min="2057" max="2057" width="7.5546875" style="199" customWidth="1"/>
    <col min="2058" max="2059" width="6.6640625" style="199" customWidth="1"/>
    <col min="2060" max="2060" width="7.88671875" style="199" customWidth="1"/>
    <col min="2061" max="2062" width="6.6640625" style="199" customWidth="1"/>
    <col min="2063" max="2063" width="7.88671875" style="199" customWidth="1"/>
    <col min="2064" max="2065" width="6.6640625" style="199" customWidth="1"/>
    <col min="2066" max="2066" width="8.33203125" style="199" customWidth="1"/>
    <col min="2067" max="2068" width="6.6640625" style="199" customWidth="1"/>
    <col min="2069" max="2069" width="7.44140625" style="199" customWidth="1"/>
    <col min="2070" max="2071" width="6.6640625" style="199" customWidth="1"/>
    <col min="2072" max="2072" width="7.88671875" style="199" customWidth="1"/>
    <col min="2073" max="2074" width="6.6640625" style="199" customWidth="1"/>
    <col min="2075" max="2075" width="7.5546875" style="199" customWidth="1"/>
    <col min="2076" max="2077" width="6.6640625" style="199" customWidth="1"/>
    <col min="2078" max="2078" width="7.6640625" style="199" customWidth="1"/>
    <col min="2079" max="2080" width="6.6640625" style="199" customWidth="1"/>
    <col min="2081" max="2081" width="8" style="199" customWidth="1"/>
    <col min="2082" max="2083" width="6.6640625" style="199" customWidth="1"/>
    <col min="2084" max="2084" width="7.5546875" style="199" customWidth="1"/>
    <col min="2085" max="2086" width="6.6640625" style="199" customWidth="1"/>
    <col min="2087" max="2087" width="7" style="199" customWidth="1"/>
    <col min="2088" max="2089" width="6.6640625" style="199" customWidth="1"/>
    <col min="2090" max="2304" width="8.88671875" style="199"/>
    <col min="2305" max="2305" width="3.109375" style="199" customWidth="1"/>
    <col min="2306" max="2306" width="12.6640625" style="199" customWidth="1"/>
    <col min="2307" max="2307" width="0" style="199" hidden="1" customWidth="1"/>
    <col min="2308" max="2308" width="7.88671875" style="199" bestFit="1" customWidth="1"/>
    <col min="2309" max="2309" width="8" style="199" customWidth="1"/>
    <col min="2310" max="2310" width="7" style="199" customWidth="1"/>
    <col min="2311" max="2312" width="6.6640625" style="199" customWidth="1"/>
    <col min="2313" max="2313" width="7.5546875" style="199" customWidth="1"/>
    <col min="2314" max="2315" width="6.6640625" style="199" customWidth="1"/>
    <col min="2316" max="2316" width="7.88671875" style="199" customWidth="1"/>
    <col min="2317" max="2318" width="6.6640625" style="199" customWidth="1"/>
    <col min="2319" max="2319" width="7.88671875" style="199" customWidth="1"/>
    <col min="2320" max="2321" width="6.6640625" style="199" customWidth="1"/>
    <col min="2322" max="2322" width="8.33203125" style="199" customWidth="1"/>
    <col min="2323" max="2324" width="6.6640625" style="199" customWidth="1"/>
    <col min="2325" max="2325" width="7.44140625" style="199" customWidth="1"/>
    <col min="2326" max="2327" width="6.6640625" style="199" customWidth="1"/>
    <col min="2328" max="2328" width="7.88671875" style="199" customWidth="1"/>
    <col min="2329" max="2330" width="6.6640625" style="199" customWidth="1"/>
    <col min="2331" max="2331" width="7.5546875" style="199" customWidth="1"/>
    <col min="2332" max="2333" width="6.6640625" style="199" customWidth="1"/>
    <col min="2334" max="2334" width="7.6640625" style="199" customWidth="1"/>
    <col min="2335" max="2336" width="6.6640625" style="199" customWidth="1"/>
    <col min="2337" max="2337" width="8" style="199" customWidth="1"/>
    <col min="2338" max="2339" width="6.6640625" style="199" customWidth="1"/>
    <col min="2340" max="2340" width="7.5546875" style="199" customWidth="1"/>
    <col min="2341" max="2342" width="6.6640625" style="199" customWidth="1"/>
    <col min="2343" max="2343" width="7" style="199" customWidth="1"/>
    <col min="2344" max="2345" width="6.6640625" style="199" customWidth="1"/>
    <col min="2346" max="2560" width="8.88671875" style="199"/>
    <col min="2561" max="2561" width="3.109375" style="199" customWidth="1"/>
    <col min="2562" max="2562" width="12.6640625" style="199" customWidth="1"/>
    <col min="2563" max="2563" width="0" style="199" hidden="1" customWidth="1"/>
    <col min="2564" max="2564" width="7.88671875" style="199" bestFit="1" customWidth="1"/>
    <col min="2565" max="2565" width="8" style="199" customWidth="1"/>
    <col min="2566" max="2566" width="7" style="199" customWidth="1"/>
    <col min="2567" max="2568" width="6.6640625" style="199" customWidth="1"/>
    <col min="2569" max="2569" width="7.5546875" style="199" customWidth="1"/>
    <col min="2570" max="2571" width="6.6640625" style="199" customWidth="1"/>
    <col min="2572" max="2572" width="7.88671875" style="199" customWidth="1"/>
    <col min="2573" max="2574" width="6.6640625" style="199" customWidth="1"/>
    <col min="2575" max="2575" width="7.88671875" style="199" customWidth="1"/>
    <col min="2576" max="2577" width="6.6640625" style="199" customWidth="1"/>
    <col min="2578" max="2578" width="8.33203125" style="199" customWidth="1"/>
    <col min="2579" max="2580" width="6.6640625" style="199" customWidth="1"/>
    <col min="2581" max="2581" width="7.44140625" style="199" customWidth="1"/>
    <col min="2582" max="2583" width="6.6640625" style="199" customWidth="1"/>
    <col min="2584" max="2584" width="7.88671875" style="199" customWidth="1"/>
    <col min="2585" max="2586" width="6.6640625" style="199" customWidth="1"/>
    <col min="2587" max="2587" width="7.5546875" style="199" customWidth="1"/>
    <col min="2588" max="2589" width="6.6640625" style="199" customWidth="1"/>
    <col min="2590" max="2590" width="7.6640625" style="199" customWidth="1"/>
    <col min="2591" max="2592" width="6.6640625" style="199" customWidth="1"/>
    <col min="2593" max="2593" width="8" style="199" customWidth="1"/>
    <col min="2594" max="2595" width="6.6640625" style="199" customWidth="1"/>
    <col min="2596" max="2596" width="7.5546875" style="199" customWidth="1"/>
    <col min="2597" max="2598" width="6.6640625" style="199" customWidth="1"/>
    <col min="2599" max="2599" width="7" style="199" customWidth="1"/>
    <col min="2600" max="2601" width="6.6640625" style="199" customWidth="1"/>
    <col min="2602" max="2816" width="8.88671875" style="199"/>
    <col min="2817" max="2817" width="3.109375" style="199" customWidth="1"/>
    <col min="2818" max="2818" width="12.6640625" style="199" customWidth="1"/>
    <col min="2819" max="2819" width="0" style="199" hidden="1" customWidth="1"/>
    <col min="2820" max="2820" width="7.88671875" style="199" bestFit="1" customWidth="1"/>
    <col min="2821" max="2821" width="8" style="199" customWidth="1"/>
    <col min="2822" max="2822" width="7" style="199" customWidth="1"/>
    <col min="2823" max="2824" width="6.6640625" style="199" customWidth="1"/>
    <col min="2825" max="2825" width="7.5546875" style="199" customWidth="1"/>
    <col min="2826" max="2827" width="6.6640625" style="199" customWidth="1"/>
    <col min="2828" max="2828" width="7.88671875" style="199" customWidth="1"/>
    <col min="2829" max="2830" width="6.6640625" style="199" customWidth="1"/>
    <col min="2831" max="2831" width="7.88671875" style="199" customWidth="1"/>
    <col min="2832" max="2833" width="6.6640625" style="199" customWidth="1"/>
    <col min="2834" max="2834" width="8.33203125" style="199" customWidth="1"/>
    <col min="2835" max="2836" width="6.6640625" style="199" customWidth="1"/>
    <col min="2837" max="2837" width="7.44140625" style="199" customWidth="1"/>
    <col min="2838" max="2839" width="6.6640625" style="199" customWidth="1"/>
    <col min="2840" max="2840" width="7.88671875" style="199" customWidth="1"/>
    <col min="2841" max="2842" width="6.6640625" style="199" customWidth="1"/>
    <col min="2843" max="2843" width="7.5546875" style="199" customWidth="1"/>
    <col min="2844" max="2845" width="6.6640625" style="199" customWidth="1"/>
    <col min="2846" max="2846" width="7.6640625" style="199" customWidth="1"/>
    <col min="2847" max="2848" width="6.6640625" style="199" customWidth="1"/>
    <col min="2849" max="2849" width="8" style="199" customWidth="1"/>
    <col min="2850" max="2851" width="6.6640625" style="199" customWidth="1"/>
    <col min="2852" max="2852" width="7.5546875" style="199" customWidth="1"/>
    <col min="2853" max="2854" width="6.6640625" style="199" customWidth="1"/>
    <col min="2855" max="2855" width="7" style="199" customWidth="1"/>
    <col min="2856" max="2857" width="6.6640625" style="199" customWidth="1"/>
    <col min="2858" max="3072" width="8.88671875" style="199"/>
    <col min="3073" max="3073" width="3.109375" style="199" customWidth="1"/>
    <col min="3074" max="3074" width="12.6640625" style="199" customWidth="1"/>
    <col min="3075" max="3075" width="0" style="199" hidden="1" customWidth="1"/>
    <col min="3076" max="3076" width="7.88671875" style="199" bestFit="1" customWidth="1"/>
    <col min="3077" max="3077" width="8" style="199" customWidth="1"/>
    <col min="3078" max="3078" width="7" style="199" customWidth="1"/>
    <col min="3079" max="3080" width="6.6640625" style="199" customWidth="1"/>
    <col min="3081" max="3081" width="7.5546875" style="199" customWidth="1"/>
    <col min="3082" max="3083" width="6.6640625" style="199" customWidth="1"/>
    <col min="3084" max="3084" width="7.88671875" style="199" customWidth="1"/>
    <col min="3085" max="3086" width="6.6640625" style="199" customWidth="1"/>
    <col min="3087" max="3087" width="7.88671875" style="199" customWidth="1"/>
    <col min="3088" max="3089" width="6.6640625" style="199" customWidth="1"/>
    <col min="3090" max="3090" width="8.33203125" style="199" customWidth="1"/>
    <col min="3091" max="3092" width="6.6640625" style="199" customWidth="1"/>
    <col min="3093" max="3093" width="7.44140625" style="199" customWidth="1"/>
    <col min="3094" max="3095" width="6.6640625" style="199" customWidth="1"/>
    <col min="3096" max="3096" width="7.88671875" style="199" customWidth="1"/>
    <col min="3097" max="3098" width="6.6640625" style="199" customWidth="1"/>
    <col min="3099" max="3099" width="7.5546875" style="199" customWidth="1"/>
    <col min="3100" max="3101" width="6.6640625" style="199" customWidth="1"/>
    <col min="3102" max="3102" width="7.6640625" style="199" customWidth="1"/>
    <col min="3103" max="3104" width="6.6640625" style="199" customWidth="1"/>
    <col min="3105" max="3105" width="8" style="199" customWidth="1"/>
    <col min="3106" max="3107" width="6.6640625" style="199" customWidth="1"/>
    <col min="3108" max="3108" width="7.5546875" style="199" customWidth="1"/>
    <col min="3109" max="3110" width="6.6640625" style="199" customWidth="1"/>
    <col min="3111" max="3111" width="7" style="199" customWidth="1"/>
    <col min="3112" max="3113" width="6.6640625" style="199" customWidth="1"/>
    <col min="3114" max="3328" width="8.88671875" style="199"/>
    <col min="3329" max="3329" width="3.109375" style="199" customWidth="1"/>
    <col min="3330" max="3330" width="12.6640625" style="199" customWidth="1"/>
    <col min="3331" max="3331" width="0" style="199" hidden="1" customWidth="1"/>
    <col min="3332" max="3332" width="7.88671875" style="199" bestFit="1" customWidth="1"/>
    <col min="3333" max="3333" width="8" style="199" customWidth="1"/>
    <col min="3334" max="3334" width="7" style="199" customWidth="1"/>
    <col min="3335" max="3336" width="6.6640625" style="199" customWidth="1"/>
    <col min="3337" max="3337" width="7.5546875" style="199" customWidth="1"/>
    <col min="3338" max="3339" width="6.6640625" style="199" customWidth="1"/>
    <col min="3340" max="3340" width="7.88671875" style="199" customWidth="1"/>
    <col min="3341" max="3342" width="6.6640625" style="199" customWidth="1"/>
    <col min="3343" max="3343" width="7.88671875" style="199" customWidth="1"/>
    <col min="3344" max="3345" width="6.6640625" style="199" customWidth="1"/>
    <col min="3346" max="3346" width="8.33203125" style="199" customWidth="1"/>
    <col min="3347" max="3348" width="6.6640625" style="199" customWidth="1"/>
    <col min="3349" max="3349" width="7.44140625" style="199" customWidth="1"/>
    <col min="3350" max="3351" width="6.6640625" style="199" customWidth="1"/>
    <col min="3352" max="3352" width="7.88671875" style="199" customWidth="1"/>
    <col min="3353" max="3354" width="6.6640625" style="199" customWidth="1"/>
    <col min="3355" max="3355" width="7.5546875" style="199" customWidth="1"/>
    <col min="3356" max="3357" width="6.6640625" style="199" customWidth="1"/>
    <col min="3358" max="3358" width="7.6640625" style="199" customWidth="1"/>
    <col min="3359" max="3360" width="6.6640625" style="199" customWidth="1"/>
    <col min="3361" max="3361" width="8" style="199" customWidth="1"/>
    <col min="3362" max="3363" width="6.6640625" style="199" customWidth="1"/>
    <col min="3364" max="3364" width="7.5546875" style="199" customWidth="1"/>
    <col min="3365" max="3366" width="6.6640625" style="199" customWidth="1"/>
    <col min="3367" max="3367" width="7" style="199" customWidth="1"/>
    <col min="3368" max="3369" width="6.6640625" style="199" customWidth="1"/>
    <col min="3370" max="3584" width="8.88671875" style="199"/>
    <col min="3585" max="3585" width="3.109375" style="199" customWidth="1"/>
    <col min="3586" max="3586" width="12.6640625" style="199" customWidth="1"/>
    <col min="3587" max="3587" width="0" style="199" hidden="1" customWidth="1"/>
    <col min="3588" max="3588" width="7.88671875" style="199" bestFit="1" customWidth="1"/>
    <col min="3589" max="3589" width="8" style="199" customWidth="1"/>
    <col min="3590" max="3590" width="7" style="199" customWidth="1"/>
    <col min="3591" max="3592" width="6.6640625" style="199" customWidth="1"/>
    <col min="3593" max="3593" width="7.5546875" style="199" customWidth="1"/>
    <col min="3594" max="3595" width="6.6640625" style="199" customWidth="1"/>
    <col min="3596" max="3596" width="7.88671875" style="199" customWidth="1"/>
    <col min="3597" max="3598" width="6.6640625" style="199" customWidth="1"/>
    <col min="3599" max="3599" width="7.88671875" style="199" customWidth="1"/>
    <col min="3600" max="3601" width="6.6640625" style="199" customWidth="1"/>
    <col min="3602" max="3602" width="8.33203125" style="199" customWidth="1"/>
    <col min="3603" max="3604" width="6.6640625" style="199" customWidth="1"/>
    <col min="3605" max="3605" width="7.44140625" style="199" customWidth="1"/>
    <col min="3606" max="3607" width="6.6640625" style="199" customWidth="1"/>
    <col min="3608" max="3608" width="7.88671875" style="199" customWidth="1"/>
    <col min="3609" max="3610" width="6.6640625" style="199" customWidth="1"/>
    <col min="3611" max="3611" width="7.5546875" style="199" customWidth="1"/>
    <col min="3612" max="3613" width="6.6640625" style="199" customWidth="1"/>
    <col min="3614" max="3614" width="7.6640625" style="199" customWidth="1"/>
    <col min="3615" max="3616" width="6.6640625" style="199" customWidth="1"/>
    <col min="3617" max="3617" width="8" style="199" customWidth="1"/>
    <col min="3618" max="3619" width="6.6640625" style="199" customWidth="1"/>
    <col min="3620" max="3620" width="7.5546875" style="199" customWidth="1"/>
    <col min="3621" max="3622" width="6.6640625" style="199" customWidth="1"/>
    <col min="3623" max="3623" width="7" style="199" customWidth="1"/>
    <col min="3624" max="3625" width="6.6640625" style="199" customWidth="1"/>
    <col min="3626" max="3840" width="8.88671875" style="199"/>
    <col min="3841" max="3841" width="3.109375" style="199" customWidth="1"/>
    <col min="3842" max="3842" width="12.6640625" style="199" customWidth="1"/>
    <col min="3843" max="3843" width="0" style="199" hidden="1" customWidth="1"/>
    <col min="3844" max="3844" width="7.88671875" style="199" bestFit="1" customWidth="1"/>
    <col min="3845" max="3845" width="8" style="199" customWidth="1"/>
    <col min="3846" max="3846" width="7" style="199" customWidth="1"/>
    <col min="3847" max="3848" width="6.6640625" style="199" customWidth="1"/>
    <col min="3849" max="3849" width="7.5546875" style="199" customWidth="1"/>
    <col min="3850" max="3851" width="6.6640625" style="199" customWidth="1"/>
    <col min="3852" max="3852" width="7.88671875" style="199" customWidth="1"/>
    <col min="3853" max="3854" width="6.6640625" style="199" customWidth="1"/>
    <col min="3855" max="3855" width="7.88671875" style="199" customWidth="1"/>
    <col min="3856" max="3857" width="6.6640625" style="199" customWidth="1"/>
    <col min="3858" max="3858" width="8.33203125" style="199" customWidth="1"/>
    <col min="3859" max="3860" width="6.6640625" style="199" customWidth="1"/>
    <col min="3861" max="3861" width="7.44140625" style="199" customWidth="1"/>
    <col min="3862" max="3863" width="6.6640625" style="199" customWidth="1"/>
    <col min="3864" max="3864" width="7.88671875" style="199" customWidth="1"/>
    <col min="3865" max="3866" width="6.6640625" style="199" customWidth="1"/>
    <col min="3867" max="3867" width="7.5546875" style="199" customWidth="1"/>
    <col min="3868" max="3869" width="6.6640625" style="199" customWidth="1"/>
    <col min="3870" max="3870" width="7.6640625" style="199" customWidth="1"/>
    <col min="3871" max="3872" width="6.6640625" style="199" customWidth="1"/>
    <col min="3873" max="3873" width="8" style="199" customWidth="1"/>
    <col min="3874" max="3875" width="6.6640625" style="199" customWidth="1"/>
    <col min="3876" max="3876" width="7.5546875" style="199" customWidth="1"/>
    <col min="3877" max="3878" width="6.6640625" style="199" customWidth="1"/>
    <col min="3879" max="3879" width="7" style="199" customWidth="1"/>
    <col min="3880" max="3881" width="6.6640625" style="199" customWidth="1"/>
    <col min="3882" max="4096" width="8.88671875" style="199"/>
    <col min="4097" max="4097" width="3.109375" style="199" customWidth="1"/>
    <col min="4098" max="4098" width="12.6640625" style="199" customWidth="1"/>
    <col min="4099" max="4099" width="0" style="199" hidden="1" customWidth="1"/>
    <col min="4100" max="4100" width="7.88671875" style="199" bestFit="1" customWidth="1"/>
    <col min="4101" max="4101" width="8" style="199" customWidth="1"/>
    <col min="4102" max="4102" width="7" style="199" customWidth="1"/>
    <col min="4103" max="4104" width="6.6640625" style="199" customWidth="1"/>
    <col min="4105" max="4105" width="7.5546875" style="199" customWidth="1"/>
    <col min="4106" max="4107" width="6.6640625" style="199" customWidth="1"/>
    <col min="4108" max="4108" width="7.88671875" style="199" customWidth="1"/>
    <col min="4109" max="4110" width="6.6640625" style="199" customWidth="1"/>
    <col min="4111" max="4111" width="7.88671875" style="199" customWidth="1"/>
    <col min="4112" max="4113" width="6.6640625" style="199" customWidth="1"/>
    <col min="4114" max="4114" width="8.33203125" style="199" customWidth="1"/>
    <col min="4115" max="4116" width="6.6640625" style="199" customWidth="1"/>
    <col min="4117" max="4117" width="7.44140625" style="199" customWidth="1"/>
    <col min="4118" max="4119" width="6.6640625" style="199" customWidth="1"/>
    <col min="4120" max="4120" width="7.88671875" style="199" customWidth="1"/>
    <col min="4121" max="4122" width="6.6640625" style="199" customWidth="1"/>
    <col min="4123" max="4123" width="7.5546875" style="199" customWidth="1"/>
    <col min="4124" max="4125" width="6.6640625" style="199" customWidth="1"/>
    <col min="4126" max="4126" width="7.6640625" style="199" customWidth="1"/>
    <col min="4127" max="4128" width="6.6640625" style="199" customWidth="1"/>
    <col min="4129" max="4129" width="8" style="199" customWidth="1"/>
    <col min="4130" max="4131" width="6.6640625" style="199" customWidth="1"/>
    <col min="4132" max="4132" width="7.5546875" style="199" customWidth="1"/>
    <col min="4133" max="4134" width="6.6640625" style="199" customWidth="1"/>
    <col min="4135" max="4135" width="7" style="199" customWidth="1"/>
    <col min="4136" max="4137" width="6.6640625" style="199" customWidth="1"/>
    <col min="4138" max="4352" width="8.88671875" style="199"/>
    <col min="4353" max="4353" width="3.109375" style="199" customWidth="1"/>
    <col min="4354" max="4354" width="12.6640625" style="199" customWidth="1"/>
    <col min="4355" max="4355" width="0" style="199" hidden="1" customWidth="1"/>
    <col min="4356" max="4356" width="7.88671875" style="199" bestFit="1" customWidth="1"/>
    <col min="4357" max="4357" width="8" style="199" customWidth="1"/>
    <col min="4358" max="4358" width="7" style="199" customWidth="1"/>
    <col min="4359" max="4360" width="6.6640625" style="199" customWidth="1"/>
    <col min="4361" max="4361" width="7.5546875" style="199" customWidth="1"/>
    <col min="4362" max="4363" width="6.6640625" style="199" customWidth="1"/>
    <col min="4364" max="4364" width="7.88671875" style="199" customWidth="1"/>
    <col min="4365" max="4366" width="6.6640625" style="199" customWidth="1"/>
    <col min="4367" max="4367" width="7.88671875" style="199" customWidth="1"/>
    <col min="4368" max="4369" width="6.6640625" style="199" customWidth="1"/>
    <col min="4370" max="4370" width="8.33203125" style="199" customWidth="1"/>
    <col min="4371" max="4372" width="6.6640625" style="199" customWidth="1"/>
    <col min="4373" max="4373" width="7.44140625" style="199" customWidth="1"/>
    <col min="4374" max="4375" width="6.6640625" style="199" customWidth="1"/>
    <col min="4376" max="4376" width="7.88671875" style="199" customWidth="1"/>
    <col min="4377" max="4378" width="6.6640625" style="199" customWidth="1"/>
    <col min="4379" max="4379" width="7.5546875" style="199" customWidth="1"/>
    <col min="4380" max="4381" width="6.6640625" style="199" customWidth="1"/>
    <col min="4382" max="4382" width="7.6640625" style="199" customWidth="1"/>
    <col min="4383" max="4384" width="6.6640625" style="199" customWidth="1"/>
    <col min="4385" max="4385" width="8" style="199" customWidth="1"/>
    <col min="4386" max="4387" width="6.6640625" style="199" customWidth="1"/>
    <col min="4388" max="4388" width="7.5546875" style="199" customWidth="1"/>
    <col min="4389" max="4390" width="6.6640625" style="199" customWidth="1"/>
    <col min="4391" max="4391" width="7" style="199" customWidth="1"/>
    <col min="4392" max="4393" width="6.6640625" style="199" customWidth="1"/>
    <col min="4394" max="4608" width="8.88671875" style="199"/>
    <col min="4609" max="4609" width="3.109375" style="199" customWidth="1"/>
    <col min="4610" max="4610" width="12.6640625" style="199" customWidth="1"/>
    <col min="4611" max="4611" width="0" style="199" hidden="1" customWidth="1"/>
    <col min="4612" max="4612" width="7.88671875" style="199" bestFit="1" customWidth="1"/>
    <col min="4613" max="4613" width="8" style="199" customWidth="1"/>
    <col min="4614" max="4614" width="7" style="199" customWidth="1"/>
    <col min="4615" max="4616" width="6.6640625" style="199" customWidth="1"/>
    <col min="4617" max="4617" width="7.5546875" style="199" customWidth="1"/>
    <col min="4618" max="4619" width="6.6640625" style="199" customWidth="1"/>
    <col min="4620" max="4620" width="7.88671875" style="199" customWidth="1"/>
    <col min="4621" max="4622" width="6.6640625" style="199" customWidth="1"/>
    <col min="4623" max="4623" width="7.88671875" style="199" customWidth="1"/>
    <col min="4624" max="4625" width="6.6640625" style="199" customWidth="1"/>
    <col min="4626" max="4626" width="8.33203125" style="199" customWidth="1"/>
    <col min="4627" max="4628" width="6.6640625" style="199" customWidth="1"/>
    <col min="4629" max="4629" width="7.44140625" style="199" customWidth="1"/>
    <col min="4630" max="4631" width="6.6640625" style="199" customWidth="1"/>
    <col min="4632" max="4632" width="7.88671875" style="199" customWidth="1"/>
    <col min="4633" max="4634" width="6.6640625" style="199" customWidth="1"/>
    <col min="4635" max="4635" width="7.5546875" style="199" customWidth="1"/>
    <col min="4636" max="4637" width="6.6640625" style="199" customWidth="1"/>
    <col min="4638" max="4638" width="7.6640625" style="199" customWidth="1"/>
    <col min="4639" max="4640" width="6.6640625" style="199" customWidth="1"/>
    <col min="4641" max="4641" width="8" style="199" customWidth="1"/>
    <col min="4642" max="4643" width="6.6640625" style="199" customWidth="1"/>
    <col min="4644" max="4644" width="7.5546875" style="199" customWidth="1"/>
    <col min="4645" max="4646" width="6.6640625" style="199" customWidth="1"/>
    <col min="4647" max="4647" width="7" style="199" customWidth="1"/>
    <col min="4648" max="4649" width="6.6640625" style="199" customWidth="1"/>
    <col min="4650" max="4864" width="8.88671875" style="199"/>
    <col min="4865" max="4865" width="3.109375" style="199" customWidth="1"/>
    <col min="4866" max="4866" width="12.6640625" style="199" customWidth="1"/>
    <col min="4867" max="4867" width="0" style="199" hidden="1" customWidth="1"/>
    <col min="4868" max="4868" width="7.88671875" style="199" bestFit="1" customWidth="1"/>
    <col min="4869" max="4869" width="8" style="199" customWidth="1"/>
    <col min="4870" max="4870" width="7" style="199" customWidth="1"/>
    <col min="4871" max="4872" width="6.6640625" style="199" customWidth="1"/>
    <col min="4873" max="4873" width="7.5546875" style="199" customWidth="1"/>
    <col min="4874" max="4875" width="6.6640625" style="199" customWidth="1"/>
    <col min="4876" max="4876" width="7.88671875" style="199" customWidth="1"/>
    <col min="4877" max="4878" width="6.6640625" style="199" customWidth="1"/>
    <col min="4879" max="4879" width="7.88671875" style="199" customWidth="1"/>
    <col min="4880" max="4881" width="6.6640625" style="199" customWidth="1"/>
    <col min="4882" max="4882" width="8.33203125" style="199" customWidth="1"/>
    <col min="4883" max="4884" width="6.6640625" style="199" customWidth="1"/>
    <col min="4885" max="4885" width="7.44140625" style="199" customWidth="1"/>
    <col min="4886" max="4887" width="6.6640625" style="199" customWidth="1"/>
    <col min="4888" max="4888" width="7.88671875" style="199" customWidth="1"/>
    <col min="4889" max="4890" width="6.6640625" style="199" customWidth="1"/>
    <col min="4891" max="4891" width="7.5546875" style="199" customWidth="1"/>
    <col min="4892" max="4893" width="6.6640625" style="199" customWidth="1"/>
    <col min="4894" max="4894" width="7.6640625" style="199" customWidth="1"/>
    <col min="4895" max="4896" width="6.6640625" style="199" customWidth="1"/>
    <col min="4897" max="4897" width="8" style="199" customWidth="1"/>
    <col min="4898" max="4899" width="6.6640625" style="199" customWidth="1"/>
    <col min="4900" max="4900" width="7.5546875" style="199" customWidth="1"/>
    <col min="4901" max="4902" width="6.6640625" style="199" customWidth="1"/>
    <col min="4903" max="4903" width="7" style="199" customWidth="1"/>
    <col min="4904" max="4905" width="6.6640625" style="199" customWidth="1"/>
    <col min="4906" max="5120" width="8.88671875" style="199"/>
    <col min="5121" max="5121" width="3.109375" style="199" customWidth="1"/>
    <col min="5122" max="5122" width="12.6640625" style="199" customWidth="1"/>
    <col min="5123" max="5123" width="0" style="199" hidden="1" customWidth="1"/>
    <col min="5124" max="5124" width="7.88671875" style="199" bestFit="1" customWidth="1"/>
    <col min="5125" max="5125" width="8" style="199" customWidth="1"/>
    <col min="5126" max="5126" width="7" style="199" customWidth="1"/>
    <col min="5127" max="5128" width="6.6640625" style="199" customWidth="1"/>
    <col min="5129" max="5129" width="7.5546875" style="199" customWidth="1"/>
    <col min="5130" max="5131" width="6.6640625" style="199" customWidth="1"/>
    <col min="5132" max="5132" width="7.88671875" style="199" customWidth="1"/>
    <col min="5133" max="5134" width="6.6640625" style="199" customWidth="1"/>
    <col min="5135" max="5135" width="7.88671875" style="199" customWidth="1"/>
    <col min="5136" max="5137" width="6.6640625" style="199" customWidth="1"/>
    <col min="5138" max="5138" width="8.33203125" style="199" customWidth="1"/>
    <col min="5139" max="5140" width="6.6640625" style="199" customWidth="1"/>
    <col min="5141" max="5141" width="7.44140625" style="199" customWidth="1"/>
    <col min="5142" max="5143" width="6.6640625" style="199" customWidth="1"/>
    <col min="5144" max="5144" width="7.88671875" style="199" customWidth="1"/>
    <col min="5145" max="5146" width="6.6640625" style="199" customWidth="1"/>
    <col min="5147" max="5147" width="7.5546875" style="199" customWidth="1"/>
    <col min="5148" max="5149" width="6.6640625" style="199" customWidth="1"/>
    <col min="5150" max="5150" width="7.6640625" style="199" customWidth="1"/>
    <col min="5151" max="5152" width="6.6640625" style="199" customWidth="1"/>
    <col min="5153" max="5153" width="8" style="199" customWidth="1"/>
    <col min="5154" max="5155" width="6.6640625" style="199" customWidth="1"/>
    <col min="5156" max="5156" width="7.5546875" style="199" customWidth="1"/>
    <col min="5157" max="5158" width="6.6640625" style="199" customWidth="1"/>
    <col min="5159" max="5159" width="7" style="199" customWidth="1"/>
    <col min="5160" max="5161" width="6.6640625" style="199" customWidth="1"/>
    <col min="5162" max="5376" width="8.88671875" style="199"/>
    <col min="5377" max="5377" width="3.109375" style="199" customWidth="1"/>
    <col min="5378" max="5378" width="12.6640625" style="199" customWidth="1"/>
    <col min="5379" max="5379" width="0" style="199" hidden="1" customWidth="1"/>
    <col min="5380" max="5380" width="7.88671875" style="199" bestFit="1" customWidth="1"/>
    <col min="5381" max="5381" width="8" style="199" customWidth="1"/>
    <col min="5382" max="5382" width="7" style="199" customWidth="1"/>
    <col min="5383" max="5384" width="6.6640625" style="199" customWidth="1"/>
    <col min="5385" max="5385" width="7.5546875" style="199" customWidth="1"/>
    <col min="5386" max="5387" width="6.6640625" style="199" customWidth="1"/>
    <col min="5388" max="5388" width="7.88671875" style="199" customWidth="1"/>
    <col min="5389" max="5390" width="6.6640625" style="199" customWidth="1"/>
    <col min="5391" max="5391" width="7.88671875" style="199" customWidth="1"/>
    <col min="5392" max="5393" width="6.6640625" style="199" customWidth="1"/>
    <col min="5394" max="5394" width="8.33203125" style="199" customWidth="1"/>
    <col min="5395" max="5396" width="6.6640625" style="199" customWidth="1"/>
    <col min="5397" max="5397" width="7.44140625" style="199" customWidth="1"/>
    <col min="5398" max="5399" width="6.6640625" style="199" customWidth="1"/>
    <col min="5400" max="5400" width="7.88671875" style="199" customWidth="1"/>
    <col min="5401" max="5402" width="6.6640625" style="199" customWidth="1"/>
    <col min="5403" max="5403" width="7.5546875" style="199" customWidth="1"/>
    <col min="5404" max="5405" width="6.6640625" style="199" customWidth="1"/>
    <col min="5406" max="5406" width="7.6640625" style="199" customWidth="1"/>
    <col min="5407" max="5408" width="6.6640625" style="199" customWidth="1"/>
    <col min="5409" max="5409" width="8" style="199" customWidth="1"/>
    <col min="5410" max="5411" width="6.6640625" style="199" customWidth="1"/>
    <col min="5412" max="5412" width="7.5546875" style="199" customWidth="1"/>
    <col min="5413" max="5414" width="6.6640625" style="199" customWidth="1"/>
    <col min="5415" max="5415" width="7" style="199" customWidth="1"/>
    <col min="5416" max="5417" width="6.6640625" style="199" customWidth="1"/>
    <col min="5418" max="5632" width="8.88671875" style="199"/>
    <col min="5633" max="5633" width="3.109375" style="199" customWidth="1"/>
    <col min="5634" max="5634" width="12.6640625" style="199" customWidth="1"/>
    <col min="5635" max="5635" width="0" style="199" hidden="1" customWidth="1"/>
    <col min="5636" max="5636" width="7.88671875" style="199" bestFit="1" customWidth="1"/>
    <col min="5637" max="5637" width="8" style="199" customWidth="1"/>
    <col min="5638" max="5638" width="7" style="199" customWidth="1"/>
    <col min="5639" max="5640" width="6.6640625" style="199" customWidth="1"/>
    <col min="5641" max="5641" width="7.5546875" style="199" customWidth="1"/>
    <col min="5642" max="5643" width="6.6640625" style="199" customWidth="1"/>
    <col min="5644" max="5644" width="7.88671875" style="199" customWidth="1"/>
    <col min="5645" max="5646" width="6.6640625" style="199" customWidth="1"/>
    <col min="5647" max="5647" width="7.88671875" style="199" customWidth="1"/>
    <col min="5648" max="5649" width="6.6640625" style="199" customWidth="1"/>
    <col min="5650" max="5650" width="8.33203125" style="199" customWidth="1"/>
    <col min="5651" max="5652" width="6.6640625" style="199" customWidth="1"/>
    <col min="5653" max="5653" width="7.44140625" style="199" customWidth="1"/>
    <col min="5654" max="5655" width="6.6640625" style="199" customWidth="1"/>
    <col min="5656" max="5656" width="7.88671875" style="199" customWidth="1"/>
    <col min="5657" max="5658" width="6.6640625" style="199" customWidth="1"/>
    <col min="5659" max="5659" width="7.5546875" style="199" customWidth="1"/>
    <col min="5660" max="5661" width="6.6640625" style="199" customWidth="1"/>
    <col min="5662" max="5662" width="7.6640625" style="199" customWidth="1"/>
    <col min="5663" max="5664" width="6.6640625" style="199" customWidth="1"/>
    <col min="5665" max="5665" width="8" style="199" customWidth="1"/>
    <col min="5666" max="5667" width="6.6640625" style="199" customWidth="1"/>
    <col min="5668" max="5668" width="7.5546875" style="199" customWidth="1"/>
    <col min="5669" max="5670" width="6.6640625" style="199" customWidth="1"/>
    <col min="5671" max="5671" width="7" style="199" customWidth="1"/>
    <col min="5672" max="5673" width="6.6640625" style="199" customWidth="1"/>
    <col min="5674" max="5888" width="8.88671875" style="199"/>
    <col min="5889" max="5889" width="3.109375" style="199" customWidth="1"/>
    <col min="5890" max="5890" width="12.6640625" style="199" customWidth="1"/>
    <col min="5891" max="5891" width="0" style="199" hidden="1" customWidth="1"/>
    <col min="5892" max="5892" width="7.88671875" style="199" bestFit="1" customWidth="1"/>
    <col min="5893" max="5893" width="8" style="199" customWidth="1"/>
    <col min="5894" max="5894" width="7" style="199" customWidth="1"/>
    <col min="5895" max="5896" width="6.6640625" style="199" customWidth="1"/>
    <col min="5897" max="5897" width="7.5546875" style="199" customWidth="1"/>
    <col min="5898" max="5899" width="6.6640625" style="199" customWidth="1"/>
    <col min="5900" max="5900" width="7.88671875" style="199" customWidth="1"/>
    <col min="5901" max="5902" width="6.6640625" style="199" customWidth="1"/>
    <col min="5903" max="5903" width="7.88671875" style="199" customWidth="1"/>
    <col min="5904" max="5905" width="6.6640625" style="199" customWidth="1"/>
    <col min="5906" max="5906" width="8.33203125" style="199" customWidth="1"/>
    <col min="5907" max="5908" width="6.6640625" style="199" customWidth="1"/>
    <col min="5909" max="5909" width="7.44140625" style="199" customWidth="1"/>
    <col min="5910" max="5911" width="6.6640625" style="199" customWidth="1"/>
    <col min="5912" max="5912" width="7.88671875" style="199" customWidth="1"/>
    <col min="5913" max="5914" width="6.6640625" style="199" customWidth="1"/>
    <col min="5915" max="5915" width="7.5546875" style="199" customWidth="1"/>
    <col min="5916" max="5917" width="6.6640625" style="199" customWidth="1"/>
    <col min="5918" max="5918" width="7.6640625" style="199" customWidth="1"/>
    <col min="5919" max="5920" width="6.6640625" style="199" customWidth="1"/>
    <col min="5921" max="5921" width="8" style="199" customWidth="1"/>
    <col min="5922" max="5923" width="6.6640625" style="199" customWidth="1"/>
    <col min="5924" max="5924" width="7.5546875" style="199" customWidth="1"/>
    <col min="5925" max="5926" width="6.6640625" style="199" customWidth="1"/>
    <col min="5927" max="5927" width="7" style="199" customWidth="1"/>
    <col min="5928" max="5929" width="6.6640625" style="199" customWidth="1"/>
    <col min="5930" max="6144" width="8.88671875" style="199"/>
    <col min="6145" max="6145" width="3.109375" style="199" customWidth="1"/>
    <col min="6146" max="6146" width="12.6640625" style="199" customWidth="1"/>
    <col min="6147" max="6147" width="0" style="199" hidden="1" customWidth="1"/>
    <col min="6148" max="6148" width="7.88671875" style="199" bestFit="1" customWidth="1"/>
    <col min="6149" max="6149" width="8" style="199" customWidth="1"/>
    <col min="6150" max="6150" width="7" style="199" customWidth="1"/>
    <col min="6151" max="6152" width="6.6640625" style="199" customWidth="1"/>
    <col min="6153" max="6153" width="7.5546875" style="199" customWidth="1"/>
    <col min="6154" max="6155" width="6.6640625" style="199" customWidth="1"/>
    <col min="6156" max="6156" width="7.88671875" style="199" customWidth="1"/>
    <col min="6157" max="6158" width="6.6640625" style="199" customWidth="1"/>
    <col min="6159" max="6159" width="7.88671875" style="199" customWidth="1"/>
    <col min="6160" max="6161" width="6.6640625" style="199" customWidth="1"/>
    <col min="6162" max="6162" width="8.33203125" style="199" customWidth="1"/>
    <col min="6163" max="6164" width="6.6640625" style="199" customWidth="1"/>
    <col min="6165" max="6165" width="7.44140625" style="199" customWidth="1"/>
    <col min="6166" max="6167" width="6.6640625" style="199" customWidth="1"/>
    <col min="6168" max="6168" width="7.88671875" style="199" customWidth="1"/>
    <col min="6169" max="6170" width="6.6640625" style="199" customWidth="1"/>
    <col min="6171" max="6171" width="7.5546875" style="199" customWidth="1"/>
    <col min="6172" max="6173" width="6.6640625" style="199" customWidth="1"/>
    <col min="6174" max="6174" width="7.6640625" style="199" customWidth="1"/>
    <col min="6175" max="6176" width="6.6640625" style="199" customWidth="1"/>
    <col min="6177" max="6177" width="8" style="199" customWidth="1"/>
    <col min="6178" max="6179" width="6.6640625" style="199" customWidth="1"/>
    <col min="6180" max="6180" width="7.5546875" style="199" customWidth="1"/>
    <col min="6181" max="6182" width="6.6640625" style="199" customWidth="1"/>
    <col min="6183" max="6183" width="7" style="199" customWidth="1"/>
    <col min="6184" max="6185" width="6.6640625" style="199" customWidth="1"/>
    <col min="6186" max="6400" width="8.88671875" style="199"/>
    <col min="6401" max="6401" width="3.109375" style="199" customWidth="1"/>
    <col min="6402" max="6402" width="12.6640625" style="199" customWidth="1"/>
    <col min="6403" max="6403" width="0" style="199" hidden="1" customWidth="1"/>
    <col min="6404" max="6404" width="7.88671875" style="199" bestFit="1" customWidth="1"/>
    <col min="6405" max="6405" width="8" style="199" customWidth="1"/>
    <col min="6406" max="6406" width="7" style="199" customWidth="1"/>
    <col min="6407" max="6408" width="6.6640625" style="199" customWidth="1"/>
    <col min="6409" max="6409" width="7.5546875" style="199" customWidth="1"/>
    <col min="6410" max="6411" width="6.6640625" style="199" customWidth="1"/>
    <col min="6412" max="6412" width="7.88671875" style="199" customWidth="1"/>
    <col min="6413" max="6414" width="6.6640625" style="199" customWidth="1"/>
    <col min="6415" max="6415" width="7.88671875" style="199" customWidth="1"/>
    <col min="6416" max="6417" width="6.6640625" style="199" customWidth="1"/>
    <col min="6418" max="6418" width="8.33203125" style="199" customWidth="1"/>
    <col min="6419" max="6420" width="6.6640625" style="199" customWidth="1"/>
    <col min="6421" max="6421" width="7.44140625" style="199" customWidth="1"/>
    <col min="6422" max="6423" width="6.6640625" style="199" customWidth="1"/>
    <col min="6424" max="6424" width="7.88671875" style="199" customWidth="1"/>
    <col min="6425" max="6426" width="6.6640625" style="199" customWidth="1"/>
    <col min="6427" max="6427" width="7.5546875" style="199" customWidth="1"/>
    <col min="6428" max="6429" width="6.6640625" style="199" customWidth="1"/>
    <col min="6430" max="6430" width="7.6640625" style="199" customWidth="1"/>
    <col min="6431" max="6432" width="6.6640625" style="199" customWidth="1"/>
    <col min="6433" max="6433" width="8" style="199" customWidth="1"/>
    <col min="6434" max="6435" width="6.6640625" style="199" customWidth="1"/>
    <col min="6436" max="6436" width="7.5546875" style="199" customWidth="1"/>
    <col min="6437" max="6438" width="6.6640625" style="199" customWidth="1"/>
    <col min="6439" max="6439" width="7" style="199" customWidth="1"/>
    <col min="6440" max="6441" width="6.6640625" style="199" customWidth="1"/>
    <col min="6442" max="6656" width="8.88671875" style="199"/>
    <col min="6657" max="6657" width="3.109375" style="199" customWidth="1"/>
    <col min="6658" max="6658" width="12.6640625" style="199" customWidth="1"/>
    <col min="6659" max="6659" width="0" style="199" hidden="1" customWidth="1"/>
    <col min="6660" max="6660" width="7.88671875" style="199" bestFit="1" customWidth="1"/>
    <col min="6661" max="6661" width="8" style="199" customWidth="1"/>
    <col min="6662" max="6662" width="7" style="199" customWidth="1"/>
    <col min="6663" max="6664" width="6.6640625" style="199" customWidth="1"/>
    <col min="6665" max="6665" width="7.5546875" style="199" customWidth="1"/>
    <col min="6666" max="6667" width="6.6640625" style="199" customWidth="1"/>
    <col min="6668" max="6668" width="7.88671875" style="199" customWidth="1"/>
    <col min="6669" max="6670" width="6.6640625" style="199" customWidth="1"/>
    <col min="6671" max="6671" width="7.88671875" style="199" customWidth="1"/>
    <col min="6672" max="6673" width="6.6640625" style="199" customWidth="1"/>
    <col min="6674" max="6674" width="8.33203125" style="199" customWidth="1"/>
    <col min="6675" max="6676" width="6.6640625" style="199" customWidth="1"/>
    <col min="6677" max="6677" width="7.44140625" style="199" customWidth="1"/>
    <col min="6678" max="6679" width="6.6640625" style="199" customWidth="1"/>
    <col min="6680" max="6680" width="7.88671875" style="199" customWidth="1"/>
    <col min="6681" max="6682" width="6.6640625" style="199" customWidth="1"/>
    <col min="6683" max="6683" width="7.5546875" style="199" customWidth="1"/>
    <col min="6684" max="6685" width="6.6640625" style="199" customWidth="1"/>
    <col min="6686" max="6686" width="7.6640625" style="199" customWidth="1"/>
    <col min="6687" max="6688" width="6.6640625" style="199" customWidth="1"/>
    <col min="6689" max="6689" width="8" style="199" customWidth="1"/>
    <col min="6690" max="6691" width="6.6640625" style="199" customWidth="1"/>
    <col min="6692" max="6692" width="7.5546875" style="199" customWidth="1"/>
    <col min="6693" max="6694" width="6.6640625" style="199" customWidth="1"/>
    <col min="6695" max="6695" width="7" style="199" customWidth="1"/>
    <col min="6696" max="6697" width="6.6640625" style="199" customWidth="1"/>
    <col min="6698" max="6912" width="8.88671875" style="199"/>
    <col min="6913" max="6913" width="3.109375" style="199" customWidth="1"/>
    <col min="6914" max="6914" width="12.6640625" style="199" customWidth="1"/>
    <col min="6915" max="6915" width="0" style="199" hidden="1" customWidth="1"/>
    <col min="6916" max="6916" width="7.88671875" style="199" bestFit="1" customWidth="1"/>
    <col min="6917" max="6917" width="8" style="199" customWidth="1"/>
    <col min="6918" max="6918" width="7" style="199" customWidth="1"/>
    <col min="6919" max="6920" width="6.6640625" style="199" customWidth="1"/>
    <col min="6921" max="6921" width="7.5546875" style="199" customWidth="1"/>
    <col min="6922" max="6923" width="6.6640625" style="199" customWidth="1"/>
    <col min="6924" max="6924" width="7.88671875" style="199" customWidth="1"/>
    <col min="6925" max="6926" width="6.6640625" style="199" customWidth="1"/>
    <col min="6927" max="6927" width="7.88671875" style="199" customWidth="1"/>
    <col min="6928" max="6929" width="6.6640625" style="199" customWidth="1"/>
    <col min="6930" max="6930" width="8.33203125" style="199" customWidth="1"/>
    <col min="6931" max="6932" width="6.6640625" style="199" customWidth="1"/>
    <col min="6933" max="6933" width="7.44140625" style="199" customWidth="1"/>
    <col min="6934" max="6935" width="6.6640625" style="199" customWidth="1"/>
    <col min="6936" max="6936" width="7.88671875" style="199" customWidth="1"/>
    <col min="6937" max="6938" width="6.6640625" style="199" customWidth="1"/>
    <col min="6939" max="6939" width="7.5546875" style="199" customWidth="1"/>
    <col min="6940" max="6941" width="6.6640625" style="199" customWidth="1"/>
    <col min="6942" max="6942" width="7.6640625" style="199" customWidth="1"/>
    <col min="6943" max="6944" width="6.6640625" style="199" customWidth="1"/>
    <col min="6945" max="6945" width="8" style="199" customWidth="1"/>
    <col min="6946" max="6947" width="6.6640625" style="199" customWidth="1"/>
    <col min="6948" max="6948" width="7.5546875" style="199" customWidth="1"/>
    <col min="6949" max="6950" width="6.6640625" style="199" customWidth="1"/>
    <col min="6951" max="6951" width="7" style="199" customWidth="1"/>
    <col min="6952" max="6953" width="6.6640625" style="199" customWidth="1"/>
    <col min="6954" max="7168" width="8.88671875" style="199"/>
    <col min="7169" max="7169" width="3.109375" style="199" customWidth="1"/>
    <col min="7170" max="7170" width="12.6640625" style="199" customWidth="1"/>
    <col min="7171" max="7171" width="0" style="199" hidden="1" customWidth="1"/>
    <col min="7172" max="7172" width="7.88671875" style="199" bestFit="1" customWidth="1"/>
    <col min="7173" max="7173" width="8" style="199" customWidth="1"/>
    <col min="7174" max="7174" width="7" style="199" customWidth="1"/>
    <col min="7175" max="7176" width="6.6640625" style="199" customWidth="1"/>
    <col min="7177" max="7177" width="7.5546875" style="199" customWidth="1"/>
    <col min="7178" max="7179" width="6.6640625" style="199" customWidth="1"/>
    <col min="7180" max="7180" width="7.88671875" style="199" customWidth="1"/>
    <col min="7181" max="7182" width="6.6640625" style="199" customWidth="1"/>
    <col min="7183" max="7183" width="7.88671875" style="199" customWidth="1"/>
    <col min="7184" max="7185" width="6.6640625" style="199" customWidth="1"/>
    <col min="7186" max="7186" width="8.33203125" style="199" customWidth="1"/>
    <col min="7187" max="7188" width="6.6640625" style="199" customWidth="1"/>
    <col min="7189" max="7189" width="7.44140625" style="199" customWidth="1"/>
    <col min="7190" max="7191" width="6.6640625" style="199" customWidth="1"/>
    <col min="7192" max="7192" width="7.88671875" style="199" customWidth="1"/>
    <col min="7193" max="7194" width="6.6640625" style="199" customWidth="1"/>
    <col min="7195" max="7195" width="7.5546875" style="199" customWidth="1"/>
    <col min="7196" max="7197" width="6.6640625" style="199" customWidth="1"/>
    <col min="7198" max="7198" width="7.6640625" style="199" customWidth="1"/>
    <col min="7199" max="7200" width="6.6640625" style="199" customWidth="1"/>
    <col min="7201" max="7201" width="8" style="199" customWidth="1"/>
    <col min="7202" max="7203" width="6.6640625" style="199" customWidth="1"/>
    <col min="7204" max="7204" width="7.5546875" style="199" customWidth="1"/>
    <col min="7205" max="7206" width="6.6640625" style="199" customWidth="1"/>
    <col min="7207" max="7207" width="7" style="199" customWidth="1"/>
    <col min="7208" max="7209" width="6.6640625" style="199" customWidth="1"/>
    <col min="7210" max="7424" width="8.88671875" style="199"/>
    <col min="7425" max="7425" width="3.109375" style="199" customWidth="1"/>
    <col min="7426" max="7426" width="12.6640625" style="199" customWidth="1"/>
    <col min="7427" max="7427" width="0" style="199" hidden="1" customWidth="1"/>
    <col min="7428" max="7428" width="7.88671875" style="199" bestFit="1" customWidth="1"/>
    <col min="7429" max="7429" width="8" style="199" customWidth="1"/>
    <col min="7430" max="7430" width="7" style="199" customWidth="1"/>
    <col min="7431" max="7432" width="6.6640625" style="199" customWidth="1"/>
    <col min="7433" max="7433" width="7.5546875" style="199" customWidth="1"/>
    <col min="7434" max="7435" width="6.6640625" style="199" customWidth="1"/>
    <col min="7436" max="7436" width="7.88671875" style="199" customWidth="1"/>
    <col min="7437" max="7438" width="6.6640625" style="199" customWidth="1"/>
    <col min="7439" max="7439" width="7.88671875" style="199" customWidth="1"/>
    <col min="7440" max="7441" width="6.6640625" style="199" customWidth="1"/>
    <col min="7442" max="7442" width="8.33203125" style="199" customWidth="1"/>
    <col min="7443" max="7444" width="6.6640625" style="199" customWidth="1"/>
    <col min="7445" max="7445" width="7.44140625" style="199" customWidth="1"/>
    <col min="7446" max="7447" width="6.6640625" style="199" customWidth="1"/>
    <col min="7448" max="7448" width="7.88671875" style="199" customWidth="1"/>
    <col min="7449" max="7450" width="6.6640625" style="199" customWidth="1"/>
    <col min="7451" max="7451" width="7.5546875" style="199" customWidth="1"/>
    <col min="7452" max="7453" width="6.6640625" style="199" customWidth="1"/>
    <col min="7454" max="7454" width="7.6640625" style="199" customWidth="1"/>
    <col min="7455" max="7456" width="6.6640625" style="199" customWidth="1"/>
    <col min="7457" max="7457" width="8" style="199" customWidth="1"/>
    <col min="7458" max="7459" width="6.6640625" style="199" customWidth="1"/>
    <col min="7460" max="7460" width="7.5546875" style="199" customWidth="1"/>
    <col min="7461" max="7462" width="6.6640625" style="199" customWidth="1"/>
    <col min="7463" max="7463" width="7" style="199" customWidth="1"/>
    <col min="7464" max="7465" width="6.6640625" style="199" customWidth="1"/>
    <col min="7466" max="7680" width="8.88671875" style="199"/>
    <col min="7681" max="7681" width="3.109375" style="199" customWidth="1"/>
    <col min="7682" max="7682" width="12.6640625" style="199" customWidth="1"/>
    <col min="7683" max="7683" width="0" style="199" hidden="1" customWidth="1"/>
    <col min="7684" max="7684" width="7.88671875" style="199" bestFit="1" customWidth="1"/>
    <col min="7685" max="7685" width="8" style="199" customWidth="1"/>
    <col min="7686" max="7686" width="7" style="199" customWidth="1"/>
    <col min="7687" max="7688" width="6.6640625" style="199" customWidth="1"/>
    <col min="7689" max="7689" width="7.5546875" style="199" customWidth="1"/>
    <col min="7690" max="7691" width="6.6640625" style="199" customWidth="1"/>
    <col min="7692" max="7692" width="7.88671875" style="199" customWidth="1"/>
    <col min="7693" max="7694" width="6.6640625" style="199" customWidth="1"/>
    <col min="7695" max="7695" width="7.88671875" style="199" customWidth="1"/>
    <col min="7696" max="7697" width="6.6640625" style="199" customWidth="1"/>
    <col min="7698" max="7698" width="8.33203125" style="199" customWidth="1"/>
    <col min="7699" max="7700" width="6.6640625" style="199" customWidth="1"/>
    <col min="7701" max="7701" width="7.44140625" style="199" customWidth="1"/>
    <col min="7702" max="7703" width="6.6640625" style="199" customWidth="1"/>
    <col min="7704" max="7704" width="7.88671875" style="199" customWidth="1"/>
    <col min="7705" max="7706" width="6.6640625" style="199" customWidth="1"/>
    <col min="7707" max="7707" width="7.5546875" style="199" customWidth="1"/>
    <col min="7708" max="7709" width="6.6640625" style="199" customWidth="1"/>
    <col min="7710" max="7710" width="7.6640625" style="199" customWidth="1"/>
    <col min="7711" max="7712" width="6.6640625" style="199" customWidth="1"/>
    <col min="7713" max="7713" width="8" style="199" customWidth="1"/>
    <col min="7714" max="7715" width="6.6640625" style="199" customWidth="1"/>
    <col min="7716" max="7716" width="7.5546875" style="199" customWidth="1"/>
    <col min="7717" max="7718" width="6.6640625" style="199" customWidth="1"/>
    <col min="7719" max="7719" width="7" style="199" customWidth="1"/>
    <col min="7720" max="7721" width="6.6640625" style="199" customWidth="1"/>
    <col min="7722" max="7936" width="8.88671875" style="199"/>
    <col min="7937" max="7937" width="3.109375" style="199" customWidth="1"/>
    <col min="7938" max="7938" width="12.6640625" style="199" customWidth="1"/>
    <col min="7939" max="7939" width="0" style="199" hidden="1" customWidth="1"/>
    <col min="7940" max="7940" width="7.88671875" style="199" bestFit="1" customWidth="1"/>
    <col min="7941" max="7941" width="8" style="199" customWidth="1"/>
    <col min="7942" max="7942" width="7" style="199" customWidth="1"/>
    <col min="7943" max="7944" width="6.6640625" style="199" customWidth="1"/>
    <col min="7945" max="7945" width="7.5546875" style="199" customWidth="1"/>
    <col min="7946" max="7947" width="6.6640625" style="199" customWidth="1"/>
    <col min="7948" max="7948" width="7.88671875" style="199" customWidth="1"/>
    <col min="7949" max="7950" width="6.6640625" style="199" customWidth="1"/>
    <col min="7951" max="7951" width="7.88671875" style="199" customWidth="1"/>
    <col min="7952" max="7953" width="6.6640625" style="199" customWidth="1"/>
    <col min="7954" max="7954" width="8.33203125" style="199" customWidth="1"/>
    <col min="7955" max="7956" width="6.6640625" style="199" customWidth="1"/>
    <col min="7957" max="7957" width="7.44140625" style="199" customWidth="1"/>
    <col min="7958" max="7959" width="6.6640625" style="199" customWidth="1"/>
    <col min="7960" max="7960" width="7.88671875" style="199" customWidth="1"/>
    <col min="7961" max="7962" width="6.6640625" style="199" customWidth="1"/>
    <col min="7963" max="7963" width="7.5546875" style="199" customWidth="1"/>
    <col min="7964" max="7965" width="6.6640625" style="199" customWidth="1"/>
    <col min="7966" max="7966" width="7.6640625" style="199" customWidth="1"/>
    <col min="7967" max="7968" width="6.6640625" style="199" customWidth="1"/>
    <col min="7969" max="7969" width="8" style="199" customWidth="1"/>
    <col min="7970" max="7971" width="6.6640625" style="199" customWidth="1"/>
    <col min="7972" max="7972" width="7.5546875" style="199" customWidth="1"/>
    <col min="7973" max="7974" width="6.6640625" style="199" customWidth="1"/>
    <col min="7975" max="7975" width="7" style="199" customWidth="1"/>
    <col min="7976" max="7977" width="6.6640625" style="199" customWidth="1"/>
    <col min="7978" max="8192" width="8.88671875" style="199"/>
    <col min="8193" max="8193" width="3.109375" style="199" customWidth="1"/>
    <col min="8194" max="8194" width="12.6640625" style="199" customWidth="1"/>
    <col min="8195" max="8195" width="0" style="199" hidden="1" customWidth="1"/>
    <col min="8196" max="8196" width="7.88671875" style="199" bestFit="1" customWidth="1"/>
    <col min="8197" max="8197" width="8" style="199" customWidth="1"/>
    <col min="8198" max="8198" width="7" style="199" customWidth="1"/>
    <col min="8199" max="8200" width="6.6640625" style="199" customWidth="1"/>
    <col min="8201" max="8201" width="7.5546875" style="199" customWidth="1"/>
    <col min="8202" max="8203" width="6.6640625" style="199" customWidth="1"/>
    <col min="8204" max="8204" width="7.88671875" style="199" customWidth="1"/>
    <col min="8205" max="8206" width="6.6640625" style="199" customWidth="1"/>
    <col min="8207" max="8207" width="7.88671875" style="199" customWidth="1"/>
    <col min="8208" max="8209" width="6.6640625" style="199" customWidth="1"/>
    <col min="8210" max="8210" width="8.33203125" style="199" customWidth="1"/>
    <col min="8211" max="8212" width="6.6640625" style="199" customWidth="1"/>
    <col min="8213" max="8213" width="7.44140625" style="199" customWidth="1"/>
    <col min="8214" max="8215" width="6.6640625" style="199" customWidth="1"/>
    <col min="8216" max="8216" width="7.88671875" style="199" customWidth="1"/>
    <col min="8217" max="8218" width="6.6640625" style="199" customWidth="1"/>
    <col min="8219" max="8219" width="7.5546875" style="199" customWidth="1"/>
    <col min="8220" max="8221" width="6.6640625" style="199" customWidth="1"/>
    <col min="8222" max="8222" width="7.6640625" style="199" customWidth="1"/>
    <col min="8223" max="8224" width="6.6640625" style="199" customWidth="1"/>
    <col min="8225" max="8225" width="8" style="199" customWidth="1"/>
    <col min="8226" max="8227" width="6.6640625" style="199" customWidth="1"/>
    <col min="8228" max="8228" width="7.5546875" style="199" customWidth="1"/>
    <col min="8229" max="8230" width="6.6640625" style="199" customWidth="1"/>
    <col min="8231" max="8231" width="7" style="199" customWidth="1"/>
    <col min="8232" max="8233" width="6.6640625" style="199" customWidth="1"/>
    <col min="8234" max="8448" width="8.88671875" style="199"/>
    <col min="8449" max="8449" width="3.109375" style="199" customWidth="1"/>
    <col min="8450" max="8450" width="12.6640625" style="199" customWidth="1"/>
    <col min="8451" max="8451" width="0" style="199" hidden="1" customWidth="1"/>
    <col min="8452" max="8452" width="7.88671875" style="199" bestFit="1" customWidth="1"/>
    <col min="8453" max="8453" width="8" style="199" customWidth="1"/>
    <col min="8454" max="8454" width="7" style="199" customWidth="1"/>
    <col min="8455" max="8456" width="6.6640625" style="199" customWidth="1"/>
    <col min="8457" max="8457" width="7.5546875" style="199" customWidth="1"/>
    <col min="8458" max="8459" width="6.6640625" style="199" customWidth="1"/>
    <col min="8460" max="8460" width="7.88671875" style="199" customWidth="1"/>
    <col min="8461" max="8462" width="6.6640625" style="199" customWidth="1"/>
    <col min="8463" max="8463" width="7.88671875" style="199" customWidth="1"/>
    <col min="8464" max="8465" width="6.6640625" style="199" customWidth="1"/>
    <col min="8466" max="8466" width="8.33203125" style="199" customWidth="1"/>
    <col min="8467" max="8468" width="6.6640625" style="199" customWidth="1"/>
    <col min="8469" max="8469" width="7.44140625" style="199" customWidth="1"/>
    <col min="8470" max="8471" width="6.6640625" style="199" customWidth="1"/>
    <col min="8472" max="8472" width="7.88671875" style="199" customWidth="1"/>
    <col min="8473" max="8474" width="6.6640625" style="199" customWidth="1"/>
    <col min="8475" max="8475" width="7.5546875" style="199" customWidth="1"/>
    <col min="8476" max="8477" width="6.6640625" style="199" customWidth="1"/>
    <col min="8478" max="8478" width="7.6640625" style="199" customWidth="1"/>
    <col min="8479" max="8480" width="6.6640625" style="199" customWidth="1"/>
    <col min="8481" max="8481" width="8" style="199" customWidth="1"/>
    <col min="8482" max="8483" width="6.6640625" style="199" customWidth="1"/>
    <col min="8484" max="8484" width="7.5546875" style="199" customWidth="1"/>
    <col min="8485" max="8486" width="6.6640625" style="199" customWidth="1"/>
    <col min="8487" max="8487" width="7" style="199" customWidth="1"/>
    <col min="8488" max="8489" width="6.6640625" style="199" customWidth="1"/>
    <col min="8490" max="8704" width="8.88671875" style="199"/>
    <col min="8705" max="8705" width="3.109375" style="199" customWidth="1"/>
    <col min="8706" max="8706" width="12.6640625" style="199" customWidth="1"/>
    <col min="8707" max="8707" width="0" style="199" hidden="1" customWidth="1"/>
    <col min="8708" max="8708" width="7.88671875" style="199" bestFit="1" customWidth="1"/>
    <col min="8709" max="8709" width="8" style="199" customWidth="1"/>
    <col min="8710" max="8710" width="7" style="199" customWidth="1"/>
    <col min="8711" max="8712" width="6.6640625" style="199" customWidth="1"/>
    <col min="8713" max="8713" width="7.5546875" style="199" customWidth="1"/>
    <col min="8714" max="8715" width="6.6640625" style="199" customWidth="1"/>
    <col min="8716" max="8716" width="7.88671875" style="199" customWidth="1"/>
    <col min="8717" max="8718" width="6.6640625" style="199" customWidth="1"/>
    <col min="8719" max="8719" width="7.88671875" style="199" customWidth="1"/>
    <col min="8720" max="8721" width="6.6640625" style="199" customWidth="1"/>
    <col min="8722" max="8722" width="8.33203125" style="199" customWidth="1"/>
    <col min="8723" max="8724" width="6.6640625" style="199" customWidth="1"/>
    <col min="8725" max="8725" width="7.44140625" style="199" customWidth="1"/>
    <col min="8726" max="8727" width="6.6640625" style="199" customWidth="1"/>
    <col min="8728" max="8728" width="7.88671875" style="199" customWidth="1"/>
    <col min="8729" max="8730" width="6.6640625" style="199" customWidth="1"/>
    <col min="8731" max="8731" width="7.5546875" style="199" customWidth="1"/>
    <col min="8732" max="8733" width="6.6640625" style="199" customWidth="1"/>
    <col min="8734" max="8734" width="7.6640625" style="199" customWidth="1"/>
    <col min="8735" max="8736" width="6.6640625" style="199" customWidth="1"/>
    <col min="8737" max="8737" width="8" style="199" customWidth="1"/>
    <col min="8738" max="8739" width="6.6640625" style="199" customWidth="1"/>
    <col min="8740" max="8740" width="7.5546875" style="199" customWidth="1"/>
    <col min="8741" max="8742" width="6.6640625" style="199" customWidth="1"/>
    <col min="8743" max="8743" width="7" style="199" customWidth="1"/>
    <col min="8744" max="8745" width="6.6640625" style="199" customWidth="1"/>
    <col min="8746" max="8960" width="8.88671875" style="199"/>
    <col min="8961" max="8961" width="3.109375" style="199" customWidth="1"/>
    <col min="8962" max="8962" width="12.6640625" style="199" customWidth="1"/>
    <col min="8963" max="8963" width="0" style="199" hidden="1" customWidth="1"/>
    <col min="8964" max="8964" width="7.88671875" style="199" bestFit="1" customWidth="1"/>
    <col min="8965" max="8965" width="8" style="199" customWidth="1"/>
    <col min="8966" max="8966" width="7" style="199" customWidth="1"/>
    <col min="8967" max="8968" width="6.6640625" style="199" customWidth="1"/>
    <col min="8969" max="8969" width="7.5546875" style="199" customWidth="1"/>
    <col min="8970" max="8971" width="6.6640625" style="199" customWidth="1"/>
    <col min="8972" max="8972" width="7.88671875" style="199" customWidth="1"/>
    <col min="8973" max="8974" width="6.6640625" style="199" customWidth="1"/>
    <col min="8975" max="8975" width="7.88671875" style="199" customWidth="1"/>
    <col min="8976" max="8977" width="6.6640625" style="199" customWidth="1"/>
    <col min="8978" max="8978" width="8.33203125" style="199" customWidth="1"/>
    <col min="8979" max="8980" width="6.6640625" style="199" customWidth="1"/>
    <col min="8981" max="8981" width="7.44140625" style="199" customWidth="1"/>
    <col min="8982" max="8983" width="6.6640625" style="199" customWidth="1"/>
    <col min="8984" max="8984" width="7.88671875" style="199" customWidth="1"/>
    <col min="8985" max="8986" width="6.6640625" style="199" customWidth="1"/>
    <col min="8987" max="8987" width="7.5546875" style="199" customWidth="1"/>
    <col min="8988" max="8989" width="6.6640625" style="199" customWidth="1"/>
    <col min="8990" max="8990" width="7.6640625" style="199" customWidth="1"/>
    <col min="8991" max="8992" width="6.6640625" style="199" customWidth="1"/>
    <col min="8993" max="8993" width="8" style="199" customWidth="1"/>
    <col min="8994" max="8995" width="6.6640625" style="199" customWidth="1"/>
    <col min="8996" max="8996" width="7.5546875" style="199" customWidth="1"/>
    <col min="8997" max="8998" width="6.6640625" style="199" customWidth="1"/>
    <col min="8999" max="8999" width="7" style="199" customWidth="1"/>
    <col min="9000" max="9001" width="6.6640625" style="199" customWidth="1"/>
    <col min="9002" max="9216" width="8.88671875" style="199"/>
    <col min="9217" max="9217" width="3.109375" style="199" customWidth="1"/>
    <col min="9218" max="9218" width="12.6640625" style="199" customWidth="1"/>
    <col min="9219" max="9219" width="0" style="199" hidden="1" customWidth="1"/>
    <col min="9220" max="9220" width="7.88671875" style="199" bestFit="1" customWidth="1"/>
    <col min="9221" max="9221" width="8" style="199" customWidth="1"/>
    <col min="9222" max="9222" width="7" style="199" customWidth="1"/>
    <col min="9223" max="9224" width="6.6640625" style="199" customWidth="1"/>
    <col min="9225" max="9225" width="7.5546875" style="199" customWidth="1"/>
    <col min="9226" max="9227" width="6.6640625" style="199" customWidth="1"/>
    <col min="9228" max="9228" width="7.88671875" style="199" customWidth="1"/>
    <col min="9229" max="9230" width="6.6640625" style="199" customWidth="1"/>
    <col min="9231" max="9231" width="7.88671875" style="199" customWidth="1"/>
    <col min="9232" max="9233" width="6.6640625" style="199" customWidth="1"/>
    <col min="9234" max="9234" width="8.33203125" style="199" customWidth="1"/>
    <col min="9235" max="9236" width="6.6640625" style="199" customWidth="1"/>
    <col min="9237" max="9237" width="7.44140625" style="199" customWidth="1"/>
    <col min="9238" max="9239" width="6.6640625" style="199" customWidth="1"/>
    <col min="9240" max="9240" width="7.88671875" style="199" customWidth="1"/>
    <col min="9241" max="9242" width="6.6640625" style="199" customWidth="1"/>
    <col min="9243" max="9243" width="7.5546875" style="199" customWidth="1"/>
    <col min="9244" max="9245" width="6.6640625" style="199" customWidth="1"/>
    <col min="9246" max="9246" width="7.6640625" style="199" customWidth="1"/>
    <col min="9247" max="9248" width="6.6640625" style="199" customWidth="1"/>
    <col min="9249" max="9249" width="8" style="199" customWidth="1"/>
    <col min="9250" max="9251" width="6.6640625" style="199" customWidth="1"/>
    <col min="9252" max="9252" width="7.5546875" style="199" customWidth="1"/>
    <col min="9253" max="9254" width="6.6640625" style="199" customWidth="1"/>
    <col min="9255" max="9255" width="7" style="199" customWidth="1"/>
    <col min="9256" max="9257" width="6.6640625" style="199" customWidth="1"/>
    <col min="9258" max="9472" width="8.88671875" style="199"/>
    <col min="9473" max="9473" width="3.109375" style="199" customWidth="1"/>
    <col min="9474" max="9474" width="12.6640625" style="199" customWidth="1"/>
    <col min="9475" max="9475" width="0" style="199" hidden="1" customWidth="1"/>
    <col min="9476" max="9476" width="7.88671875" style="199" bestFit="1" customWidth="1"/>
    <col min="9477" max="9477" width="8" style="199" customWidth="1"/>
    <col min="9478" max="9478" width="7" style="199" customWidth="1"/>
    <col min="9479" max="9480" width="6.6640625" style="199" customWidth="1"/>
    <col min="9481" max="9481" width="7.5546875" style="199" customWidth="1"/>
    <col min="9482" max="9483" width="6.6640625" style="199" customWidth="1"/>
    <col min="9484" max="9484" width="7.88671875" style="199" customWidth="1"/>
    <col min="9485" max="9486" width="6.6640625" style="199" customWidth="1"/>
    <col min="9487" max="9487" width="7.88671875" style="199" customWidth="1"/>
    <col min="9488" max="9489" width="6.6640625" style="199" customWidth="1"/>
    <col min="9490" max="9490" width="8.33203125" style="199" customWidth="1"/>
    <col min="9491" max="9492" width="6.6640625" style="199" customWidth="1"/>
    <col min="9493" max="9493" width="7.44140625" style="199" customWidth="1"/>
    <col min="9494" max="9495" width="6.6640625" style="199" customWidth="1"/>
    <col min="9496" max="9496" width="7.88671875" style="199" customWidth="1"/>
    <col min="9497" max="9498" width="6.6640625" style="199" customWidth="1"/>
    <col min="9499" max="9499" width="7.5546875" style="199" customWidth="1"/>
    <col min="9500" max="9501" width="6.6640625" style="199" customWidth="1"/>
    <col min="9502" max="9502" width="7.6640625" style="199" customWidth="1"/>
    <col min="9503" max="9504" width="6.6640625" style="199" customWidth="1"/>
    <col min="9505" max="9505" width="8" style="199" customWidth="1"/>
    <col min="9506" max="9507" width="6.6640625" style="199" customWidth="1"/>
    <col min="9508" max="9508" width="7.5546875" style="199" customWidth="1"/>
    <col min="9509" max="9510" width="6.6640625" style="199" customWidth="1"/>
    <col min="9511" max="9511" width="7" style="199" customWidth="1"/>
    <col min="9512" max="9513" width="6.6640625" style="199" customWidth="1"/>
    <col min="9514" max="9728" width="8.88671875" style="199"/>
    <col min="9729" max="9729" width="3.109375" style="199" customWidth="1"/>
    <col min="9730" max="9730" width="12.6640625" style="199" customWidth="1"/>
    <col min="9731" max="9731" width="0" style="199" hidden="1" customWidth="1"/>
    <col min="9732" max="9732" width="7.88671875" style="199" bestFit="1" customWidth="1"/>
    <col min="9733" max="9733" width="8" style="199" customWidth="1"/>
    <col min="9734" max="9734" width="7" style="199" customWidth="1"/>
    <col min="9735" max="9736" width="6.6640625" style="199" customWidth="1"/>
    <col min="9737" max="9737" width="7.5546875" style="199" customWidth="1"/>
    <col min="9738" max="9739" width="6.6640625" style="199" customWidth="1"/>
    <col min="9740" max="9740" width="7.88671875" style="199" customWidth="1"/>
    <col min="9741" max="9742" width="6.6640625" style="199" customWidth="1"/>
    <col min="9743" max="9743" width="7.88671875" style="199" customWidth="1"/>
    <col min="9744" max="9745" width="6.6640625" style="199" customWidth="1"/>
    <col min="9746" max="9746" width="8.33203125" style="199" customWidth="1"/>
    <col min="9747" max="9748" width="6.6640625" style="199" customWidth="1"/>
    <col min="9749" max="9749" width="7.44140625" style="199" customWidth="1"/>
    <col min="9750" max="9751" width="6.6640625" style="199" customWidth="1"/>
    <col min="9752" max="9752" width="7.88671875" style="199" customWidth="1"/>
    <col min="9753" max="9754" width="6.6640625" style="199" customWidth="1"/>
    <col min="9755" max="9755" width="7.5546875" style="199" customWidth="1"/>
    <col min="9756" max="9757" width="6.6640625" style="199" customWidth="1"/>
    <col min="9758" max="9758" width="7.6640625" style="199" customWidth="1"/>
    <col min="9759" max="9760" width="6.6640625" style="199" customWidth="1"/>
    <col min="9761" max="9761" width="8" style="199" customWidth="1"/>
    <col min="9762" max="9763" width="6.6640625" style="199" customWidth="1"/>
    <col min="9764" max="9764" width="7.5546875" style="199" customWidth="1"/>
    <col min="9765" max="9766" width="6.6640625" style="199" customWidth="1"/>
    <col min="9767" max="9767" width="7" style="199" customWidth="1"/>
    <col min="9768" max="9769" width="6.6640625" style="199" customWidth="1"/>
    <col min="9770" max="9984" width="8.88671875" style="199"/>
    <col min="9985" max="9985" width="3.109375" style="199" customWidth="1"/>
    <col min="9986" max="9986" width="12.6640625" style="199" customWidth="1"/>
    <col min="9987" max="9987" width="0" style="199" hidden="1" customWidth="1"/>
    <col min="9988" max="9988" width="7.88671875" style="199" bestFit="1" customWidth="1"/>
    <col min="9989" max="9989" width="8" style="199" customWidth="1"/>
    <col min="9990" max="9990" width="7" style="199" customWidth="1"/>
    <col min="9991" max="9992" width="6.6640625" style="199" customWidth="1"/>
    <col min="9993" max="9993" width="7.5546875" style="199" customWidth="1"/>
    <col min="9994" max="9995" width="6.6640625" style="199" customWidth="1"/>
    <col min="9996" max="9996" width="7.88671875" style="199" customWidth="1"/>
    <col min="9997" max="9998" width="6.6640625" style="199" customWidth="1"/>
    <col min="9999" max="9999" width="7.88671875" style="199" customWidth="1"/>
    <col min="10000" max="10001" width="6.6640625" style="199" customWidth="1"/>
    <col min="10002" max="10002" width="8.33203125" style="199" customWidth="1"/>
    <col min="10003" max="10004" width="6.6640625" style="199" customWidth="1"/>
    <col min="10005" max="10005" width="7.44140625" style="199" customWidth="1"/>
    <col min="10006" max="10007" width="6.6640625" style="199" customWidth="1"/>
    <col min="10008" max="10008" width="7.88671875" style="199" customWidth="1"/>
    <col min="10009" max="10010" width="6.6640625" style="199" customWidth="1"/>
    <col min="10011" max="10011" width="7.5546875" style="199" customWidth="1"/>
    <col min="10012" max="10013" width="6.6640625" style="199" customWidth="1"/>
    <col min="10014" max="10014" width="7.6640625" style="199" customWidth="1"/>
    <col min="10015" max="10016" width="6.6640625" style="199" customWidth="1"/>
    <col min="10017" max="10017" width="8" style="199" customWidth="1"/>
    <col min="10018" max="10019" width="6.6640625" style="199" customWidth="1"/>
    <col min="10020" max="10020" width="7.5546875" style="199" customWidth="1"/>
    <col min="10021" max="10022" width="6.6640625" style="199" customWidth="1"/>
    <col min="10023" max="10023" width="7" style="199" customWidth="1"/>
    <col min="10024" max="10025" width="6.6640625" style="199" customWidth="1"/>
    <col min="10026" max="10240" width="8.88671875" style="199"/>
    <col min="10241" max="10241" width="3.109375" style="199" customWidth="1"/>
    <col min="10242" max="10242" width="12.6640625" style="199" customWidth="1"/>
    <col min="10243" max="10243" width="0" style="199" hidden="1" customWidth="1"/>
    <col min="10244" max="10244" width="7.88671875" style="199" bestFit="1" customWidth="1"/>
    <col min="10245" max="10245" width="8" style="199" customWidth="1"/>
    <col min="10246" max="10246" width="7" style="199" customWidth="1"/>
    <col min="10247" max="10248" width="6.6640625" style="199" customWidth="1"/>
    <col min="10249" max="10249" width="7.5546875" style="199" customWidth="1"/>
    <col min="10250" max="10251" width="6.6640625" style="199" customWidth="1"/>
    <col min="10252" max="10252" width="7.88671875" style="199" customWidth="1"/>
    <col min="10253" max="10254" width="6.6640625" style="199" customWidth="1"/>
    <col min="10255" max="10255" width="7.88671875" style="199" customWidth="1"/>
    <col min="10256" max="10257" width="6.6640625" style="199" customWidth="1"/>
    <col min="10258" max="10258" width="8.33203125" style="199" customWidth="1"/>
    <col min="10259" max="10260" width="6.6640625" style="199" customWidth="1"/>
    <col min="10261" max="10261" width="7.44140625" style="199" customWidth="1"/>
    <col min="10262" max="10263" width="6.6640625" style="199" customWidth="1"/>
    <col min="10264" max="10264" width="7.88671875" style="199" customWidth="1"/>
    <col min="10265" max="10266" width="6.6640625" style="199" customWidth="1"/>
    <col min="10267" max="10267" width="7.5546875" style="199" customWidth="1"/>
    <col min="10268" max="10269" width="6.6640625" style="199" customWidth="1"/>
    <col min="10270" max="10270" width="7.6640625" style="199" customWidth="1"/>
    <col min="10271" max="10272" width="6.6640625" style="199" customWidth="1"/>
    <col min="10273" max="10273" width="8" style="199" customWidth="1"/>
    <col min="10274" max="10275" width="6.6640625" style="199" customWidth="1"/>
    <col min="10276" max="10276" width="7.5546875" style="199" customWidth="1"/>
    <col min="10277" max="10278" width="6.6640625" style="199" customWidth="1"/>
    <col min="10279" max="10279" width="7" style="199" customWidth="1"/>
    <col min="10280" max="10281" width="6.6640625" style="199" customWidth="1"/>
    <col min="10282" max="10496" width="8.88671875" style="199"/>
    <col min="10497" max="10497" width="3.109375" style="199" customWidth="1"/>
    <col min="10498" max="10498" width="12.6640625" style="199" customWidth="1"/>
    <col min="10499" max="10499" width="0" style="199" hidden="1" customWidth="1"/>
    <col min="10500" max="10500" width="7.88671875" style="199" bestFit="1" customWidth="1"/>
    <col min="10501" max="10501" width="8" style="199" customWidth="1"/>
    <col min="10502" max="10502" width="7" style="199" customWidth="1"/>
    <col min="10503" max="10504" width="6.6640625" style="199" customWidth="1"/>
    <col min="10505" max="10505" width="7.5546875" style="199" customWidth="1"/>
    <col min="10506" max="10507" width="6.6640625" style="199" customWidth="1"/>
    <col min="10508" max="10508" width="7.88671875" style="199" customWidth="1"/>
    <col min="10509" max="10510" width="6.6640625" style="199" customWidth="1"/>
    <col min="10511" max="10511" width="7.88671875" style="199" customWidth="1"/>
    <col min="10512" max="10513" width="6.6640625" style="199" customWidth="1"/>
    <col min="10514" max="10514" width="8.33203125" style="199" customWidth="1"/>
    <col min="10515" max="10516" width="6.6640625" style="199" customWidth="1"/>
    <col min="10517" max="10517" width="7.44140625" style="199" customWidth="1"/>
    <col min="10518" max="10519" width="6.6640625" style="199" customWidth="1"/>
    <col min="10520" max="10520" width="7.88671875" style="199" customWidth="1"/>
    <col min="10521" max="10522" width="6.6640625" style="199" customWidth="1"/>
    <col min="10523" max="10523" width="7.5546875" style="199" customWidth="1"/>
    <col min="10524" max="10525" width="6.6640625" style="199" customWidth="1"/>
    <col min="10526" max="10526" width="7.6640625" style="199" customWidth="1"/>
    <col min="10527" max="10528" width="6.6640625" style="199" customWidth="1"/>
    <col min="10529" max="10529" width="8" style="199" customWidth="1"/>
    <col min="10530" max="10531" width="6.6640625" style="199" customWidth="1"/>
    <col min="10532" max="10532" width="7.5546875" style="199" customWidth="1"/>
    <col min="10533" max="10534" width="6.6640625" style="199" customWidth="1"/>
    <col min="10535" max="10535" width="7" style="199" customWidth="1"/>
    <col min="10536" max="10537" width="6.6640625" style="199" customWidth="1"/>
    <col min="10538" max="10752" width="8.88671875" style="199"/>
    <col min="10753" max="10753" width="3.109375" style="199" customWidth="1"/>
    <col min="10754" max="10754" width="12.6640625" style="199" customWidth="1"/>
    <col min="10755" max="10755" width="0" style="199" hidden="1" customWidth="1"/>
    <col min="10756" max="10756" width="7.88671875" style="199" bestFit="1" customWidth="1"/>
    <col min="10757" max="10757" width="8" style="199" customWidth="1"/>
    <col min="10758" max="10758" width="7" style="199" customWidth="1"/>
    <col min="10759" max="10760" width="6.6640625" style="199" customWidth="1"/>
    <col min="10761" max="10761" width="7.5546875" style="199" customWidth="1"/>
    <col min="10762" max="10763" width="6.6640625" style="199" customWidth="1"/>
    <col min="10764" max="10764" width="7.88671875" style="199" customWidth="1"/>
    <col min="10765" max="10766" width="6.6640625" style="199" customWidth="1"/>
    <col min="10767" max="10767" width="7.88671875" style="199" customWidth="1"/>
    <col min="10768" max="10769" width="6.6640625" style="199" customWidth="1"/>
    <col min="10770" max="10770" width="8.33203125" style="199" customWidth="1"/>
    <col min="10771" max="10772" width="6.6640625" style="199" customWidth="1"/>
    <col min="10773" max="10773" width="7.44140625" style="199" customWidth="1"/>
    <col min="10774" max="10775" width="6.6640625" style="199" customWidth="1"/>
    <col min="10776" max="10776" width="7.88671875" style="199" customWidth="1"/>
    <col min="10777" max="10778" width="6.6640625" style="199" customWidth="1"/>
    <col min="10779" max="10779" width="7.5546875" style="199" customWidth="1"/>
    <col min="10780" max="10781" width="6.6640625" style="199" customWidth="1"/>
    <col min="10782" max="10782" width="7.6640625" style="199" customWidth="1"/>
    <col min="10783" max="10784" width="6.6640625" style="199" customWidth="1"/>
    <col min="10785" max="10785" width="8" style="199" customWidth="1"/>
    <col min="10786" max="10787" width="6.6640625" style="199" customWidth="1"/>
    <col min="10788" max="10788" width="7.5546875" style="199" customWidth="1"/>
    <col min="10789" max="10790" width="6.6640625" style="199" customWidth="1"/>
    <col min="10791" max="10791" width="7" style="199" customWidth="1"/>
    <col min="10792" max="10793" width="6.6640625" style="199" customWidth="1"/>
    <col min="10794" max="11008" width="8.88671875" style="199"/>
    <col min="11009" max="11009" width="3.109375" style="199" customWidth="1"/>
    <col min="11010" max="11010" width="12.6640625" style="199" customWidth="1"/>
    <col min="11011" max="11011" width="0" style="199" hidden="1" customWidth="1"/>
    <col min="11012" max="11012" width="7.88671875" style="199" bestFit="1" customWidth="1"/>
    <col min="11013" max="11013" width="8" style="199" customWidth="1"/>
    <col min="11014" max="11014" width="7" style="199" customWidth="1"/>
    <col min="11015" max="11016" width="6.6640625" style="199" customWidth="1"/>
    <col min="11017" max="11017" width="7.5546875" style="199" customWidth="1"/>
    <col min="11018" max="11019" width="6.6640625" style="199" customWidth="1"/>
    <col min="11020" max="11020" width="7.88671875" style="199" customWidth="1"/>
    <col min="11021" max="11022" width="6.6640625" style="199" customWidth="1"/>
    <col min="11023" max="11023" width="7.88671875" style="199" customWidth="1"/>
    <col min="11024" max="11025" width="6.6640625" style="199" customWidth="1"/>
    <col min="11026" max="11026" width="8.33203125" style="199" customWidth="1"/>
    <col min="11027" max="11028" width="6.6640625" style="199" customWidth="1"/>
    <col min="11029" max="11029" width="7.44140625" style="199" customWidth="1"/>
    <col min="11030" max="11031" width="6.6640625" style="199" customWidth="1"/>
    <col min="11032" max="11032" width="7.88671875" style="199" customWidth="1"/>
    <col min="11033" max="11034" width="6.6640625" style="199" customWidth="1"/>
    <col min="11035" max="11035" width="7.5546875" style="199" customWidth="1"/>
    <col min="11036" max="11037" width="6.6640625" style="199" customWidth="1"/>
    <col min="11038" max="11038" width="7.6640625" style="199" customWidth="1"/>
    <col min="11039" max="11040" width="6.6640625" style="199" customWidth="1"/>
    <col min="11041" max="11041" width="8" style="199" customWidth="1"/>
    <col min="11042" max="11043" width="6.6640625" style="199" customWidth="1"/>
    <col min="11044" max="11044" width="7.5546875" style="199" customWidth="1"/>
    <col min="11045" max="11046" width="6.6640625" style="199" customWidth="1"/>
    <col min="11047" max="11047" width="7" style="199" customWidth="1"/>
    <col min="11048" max="11049" width="6.6640625" style="199" customWidth="1"/>
    <col min="11050" max="11264" width="8.88671875" style="199"/>
    <col min="11265" max="11265" width="3.109375" style="199" customWidth="1"/>
    <col min="11266" max="11266" width="12.6640625" style="199" customWidth="1"/>
    <col min="11267" max="11267" width="0" style="199" hidden="1" customWidth="1"/>
    <col min="11268" max="11268" width="7.88671875" style="199" bestFit="1" customWidth="1"/>
    <col min="11269" max="11269" width="8" style="199" customWidth="1"/>
    <col min="11270" max="11270" width="7" style="199" customWidth="1"/>
    <col min="11271" max="11272" width="6.6640625" style="199" customWidth="1"/>
    <col min="11273" max="11273" width="7.5546875" style="199" customWidth="1"/>
    <col min="11274" max="11275" width="6.6640625" style="199" customWidth="1"/>
    <col min="11276" max="11276" width="7.88671875" style="199" customWidth="1"/>
    <col min="11277" max="11278" width="6.6640625" style="199" customWidth="1"/>
    <col min="11279" max="11279" width="7.88671875" style="199" customWidth="1"/>
    <col min="11280" max="11281" width="6.6640625" style="199" customWidth="1"/>
    <col min="11282" max="11282" width="8.33203125" style="199" customWidth="1"/>
    <col min="11283" max="11284" width="6.6640625" style="199" customWidth="1"/>
    <col min="11285" max="11285" width="7.44140625" style="199" customWidth="1"/>
    <col min="11286" max="11287" width="6.6640625" style="199" customWidth="1"/>
    <col min="11288" max="11288" width="7.88671875" style="199" customWidth="1"/>
    <col min="11289" max="11290" width="6.6640625" style="199" customWidth="1"/>
    <col min="11291" max="11291" width="7.5546875" style="199" customWidth="1"/>
    <col min="11292" max="11293" width="6.6640625" style="199" customWidth="1"/>
    <col min="11294" max="11294" width="7.6640625" style="199" customWidth="1"/>
    <col min="11295" max="11296" width="6.6640625" style="199" customWidth="1"/>
    <col min="11297" max="11297" width="8" style="199" customWidth="1"/>
    <col min="11298" max="11299" width="6.6640625" style="199" customWidth="1"/>
    <col min="11300" max="11300" width="7.5546875" style="199" customWidth="1"/>
    <col min="11301" max="11302" width="6.6640625" style="199" customWidth="1"/>
    <col min="11303" max="11303" width="7" style="199" customWidth="1"/>
    <col min="11304" max="11305" width="6.6640625" style="199" customWidth="1"/>
    <col min="11306" max="11520" width="8.88671875" style="199"/>
    <col min="11521" max="11521" width="3.109375" style="199" customWidth="1"/>
    <col min="11522" max="11522" width="12.6640625" style="199" customWidth="1"/>
    <col min="11523" max="11523" width="0" style="199" hidden="1" customWidth="1"/>
    <col min="11524" max="11524" width="7.88671875" style="199" bestFit="1" customWidth="1"/>
    <col min="11525" max="11525" width="8" style="199" customWidth="1"/>
    <col min="11526" max="11526" width="7" style="199" customWidth="1"/>
    <col min="11527" max="11528" width="6.6640625" style="199" customWidth="1"/>
    <col min="11529" max="11529" width="7.5546875" style="199" customWidth="1"/>
    <col min="11530" max="11531" width="6.6640625" style="199" customWidth="1"/>
    <col min="11532" max="11532" width="7.88671875" style="199" customWidth="1"/>
    <col min="11533" max="11534" width="6.6640625" style="199" customWidth="1"/>
    <col min="11535" max="11535" width="7.88671875" style="199" customWidth="1"/>
    <col min="11536" max="11537" width="6.6640625" style="199" customWidth="1"/>
    <col min="11538" max="11538" width="8.33203125" style="199" customWidth="1"/>
    <col min="11539" max="11540" width="6.6640625" style="199" customWidth="1"/>
    <col min="11541" max="11541" width="7.44140625" style="199" customWidth="1"/>
    <col min="11542" max="11543" width="6.6640625" style="199" customWidth="1"/>
    <col min="11544" max="11544" width="7.88671875" style="199" customWidth="1"/>
    <col min="11545" max="11546" width="6.6640625" style="199" customWidth="1"/>
    <col min="11547" max="11547" width="7.5546875" style="199" customWidth="1"/>
    <col min="11548" max="11549" width="6.6640625" style="199" customWidth="1"/>
    <col min="11550" max="11550" width="7.6640625" style="199" customWidth="1"/>
    <col min="11551" max="11552" width="6.6640625" style="199" customWidth="1"/>
    <col min="11553" max="11553" width="8" style="199" customWidth="1"/>
    <col min="11554" max="11555" width="6.6640625" style="199" customWidth="1"/>
    <col min="11556" max="11556" width="7.5546875" style="199" customWidth="1"/>
    <col min="11557" max="11558" width="6.6640625" style="199" customWidth="1"/>
    <col min="11559" max="11559" width="7" style="199" customWidth="1"/>
    <col min="11560" max="11561" width="6.6640625" style="199" customWidth="1"/>
    <col min="11562" max="11776" width="8.88671875" style="199"/>
    <col min="11777" max="11777" width="3.109375" style="199" customWidth="1"/>
    <col min="11778" max="11778" width="12.6640625" style="199" customWidth="1"/>
    <col min="11779" max="11779" width="0" style="199" hidden="1" customWidth="1"/>
    <col min="11780" max="11780" width="7.88671875" style="199" bestFit="1" customWidth="1"/>
    <col min="11781" max="11781" width="8" style="199" customWidth="1"/>
    <col min="11782" max="11782" width="7" style="199" customWidth="1"/>
    <col min="11783" max="11784" width="6.6640625" style="199" customWidth="1"/>
    <col min="11785" max="11785" width="7.5546875" style="199" customWidth="1"/>
    <col min="11786" max="11787" width="6.6640625" style="199" customWidth="1"/>
    <col min="11788" max="11788" width="7.88671875" style="199" customWidth="1"/>
    <col min="11789" max="11790" width="6.6640625" style="199" customWidth="1"/>
    <col min="11791" max="11791" width="7.88671875" style="199" customWidth="1"/>
    <col min="11792" max="11793" width="6.6640625" style="199" customWidth="1"/>
    <col min="11794" max="11794" width="8.33203125" style="199" customWidth="1"/>
    <col min="11795" max="11796" width="6.6640625" style="199" customWidth="1"/>
    <col min="11797" max="11797" width="7.44140625" style="199" customWidth="1"/>
    <col min="11798" max="11799" width="6.6640625" style="199" customWidth="1"/>
    <col min="11800" max="11800" width="7.88671875" style="199" customWidth="1"/>
    <col min="11801" max="11802" width="6.6640625" style="199" customWidth="1"/>
    <col min="11803" max="11803" width="7.5546875" style="199" customWidth="1"/>
    <col min="11804" max="11805" width="6.6640625" style="199" customWidth="1"/>
    <col min="11806" max="11806" width="7.6640625" style="199" customWidth="1"/>
    <col min="11807" max="11808" width="6.6640625" style="199" customWidth="1"/>
    <col min="11809" max="11809" width="8" style="199" customWidth="1"/>
    <col min="11810" max="11811" width="6.6640625" style="199" customWidth="1"/>
    <col min="11812" max="11812" width="7.5546875" style="199" customWidth="1"/>
    <col min="11813" max="11814" width="6.6640625" style="199" customWidth="1"/>
    <col min="11815" max="11815" width="7" style="199" customWidth="1"/>
    <col min="11816" max="11817" width="6.6640625" style="199" customWidth="1"/>
    <col min="11818" max="12032" width="8.88671875" style="199"/>
    <col min="12033" max="12033" width="3.109375" style="199" customWidth="1"/>
    <col min="12034" max="12034" width="12.6640625" style="199" customWidth="1"/>
    <col min="12035" max="12035" width="0" style="199" hidden="1" customWidth="1"/>
    <col min="12036" max="12036" width="7.88671875" style="199" bestFit="1" customWidth="1"/>
    <col min="12037" max="12037" width="8" style="199" customWidth="1"/>
    <col min="12038" max="12038" width="7" style="199" customWidth="1"/>
    <col min="12039" max="12040" width="6.6640625" style="199" customWidth="1"/>
    <col min="12041" max="12041" width="7.5546875" style="199" customWidth="1"/>
    <col min="12042" max="12043" width="6.6640625" style="199" customWidth="1"/>
    <col min="12044" max="12044" width="7.88671875" style="199" customWidth="1"/>
    <col min="12045" max="12046" width="6.6640625" style="199" customWidth="1"/>
    <col min="12047" max="12047" width="7.88671875" style="199" customWidth="1"/>
    <col min="12048" max="12049" width="6.6640625" style="199" customWidth="1"/>
    <col min="12050" max="12050" width="8.33203125" style="199" customWidth="1"/>
    <col min="12051" max="12052" width="6.6640625" style="199" customWidth="1"/>
    <col min="12053" max="12053" width="7.44140625" style="199" customWidth="1"/>
    <col min="12054" max="12055" width="6.6640625" style="199" customWidth="1"/>
    <col min="12056" max="12056" width="7.88671875" style="199" customWidth="1"/>
    <col min="12057" max="12058" width="6.6640625" style="199" customWidth="1"/>
    <col min="12059" max="12059" width="7.5546875" style="199" customWidth="1"/>
    <col min="12060" max="12061" width="6.6640625" style="199" customWidth="1"/>
    <col min="12062" max="12062" width="7.6640625" style="199" customWidth="1"/>
    <col min="12063" max="12064" width="6.6640625" style="199" customWidth="1"/>
    <col min="12065" max="12065" width="8" style="199" customWidth="1"/>
    <col min="12066" max="12067" width="6.6640625" style="199" customWidth="1"/>
    <col min="12068" max="12068" width="7.5546875" style="199" customWidth="1"/>
    <col min="12069" max="12070" width="6.6640625" style="199" customWidth="1"/>
    <col min="12071" max="12071" width="7" style="199" customWidth="1"/>
    <col min="12072" max="12073" width="6.6640625" style="199" customWidth="1"/>
    <col min="12074" max="12288" width="8.88671875" style="199"/>
    <col min="12289" max="12289" width="3.109375" style="199" customWidth="1"/>
    <col min="12290" max="12290" width="12.6640625" style="199" customWidth="1"/>
    <col min="12291" max="12291" width="0" style="199" hidden="1" customWidth="1"/>
    <col min="12292" max="12292" width="7.88671875" style="199" bestFit="1" customWidth="1"/>
    <col min="12293" max="12293" width="8" style="199" customWidth="1"/>
    <col min="12294" max="12294" width="7" style="199" customWidth="1"/>
    <col min="12295" max="12296" width="6.6640625" style="199" customWidth="1"/>
    <col min="12297" max="12297" width="7.5546875" style="199" customWidth="1"/>
    <col min="12298" max="12299" width="6.6640625" style="199" customWidth="1"/>
    <col min="12300" max="12300" width="7.88671875" style="199" customWidth="1"/>
    <col min="12301" max="12302" width="6.6640625" style="199" customWidth="1"/>
    <col min="12303" max="12303" width="7.88671875" style="199" customWidth="1"/>
    <col min="12304" max="12305" width="6.6640625" style="199" customWidth="1"/>
    <col min="12306" max="12306" width="8.33203125" style="199" customWidth="1"/>
    <col min="12307" max="12308" width="6.6640625" style="199" customWidth="1"/>
    <col min="12309" max="12309" width="7.44140625" style="199" customWidth="1"/>
    <col min="12310" max="12311" width="6.6640625" style="199" customWidth="1"/>
    <col min="12312" max="12312" width="7.88671875" style="199" customWidth="1"/>
    <col min="12313" max="12314" width="6.6640625" style="199" customWidth="1"/>
    <col min="12315" max="12315" width="7.5546875" style="199" customWidth="1"/>
    <col min="12316" max="12317" width="6.6640625" style="199" customWidth="1"/>
    <col min="12318" max="12318" width="7.6640625" style="199" customWidth="1"/>
    <col min="12319" max="12320" width="6.6640625" style="199" customWidth="1"/>
    <col min="12321" max="12321" width="8" style="199" customWidth="1"/>
    <col min="12322" max="12323" width="6.6640625" style="199" customWidth="1"/>
    <col min="12324" max="12324" width="7.5546875" style="199" customWidth="1"/>
    <col min="12325" max="12326" width="6.6640625" style="199" customWidth="1"/>
    <col min="12327" max="12327" width="7" style="199" customWidth="1"/>
    <col min="12328" max="12329" width="6.6640625" style="199" customWidth="1"/>
    <col min="12330" max="12544" width="8.88671875" style="199"/>
    <col min="12545" max="12545" width="3.109375" style="199" customWidth="1"/>
    <col min="12546" max="12546" width="12.6640625" style="199" customWidth="1"/>
    <col min="12547" max="12547" width="0" style="199" hidden="1" customWidth="1"/>
    <col min="12548" max="12548" width="7.88671875" style="199" bestFit="1" customWidth="1"/>
    <col min="12549" max="12549" width="8" style="199" customWidth="1"/>
    <col min="12550" max="12550" width="7" style="199" customWidth="1"/>
    <col min="12551" max="12552" width="6.6640625" style="199" customWidth="1"/>
    <col min="12553" max="12553" width="7.5546875" style="199" customWidth="1"/>
    <col min="12554" max="12555" width="6.6640625" style="199" customWidth="1"/>
    <col min="12556" max="12556" width="7.88671875" style="199" customWidth="1"/>
    <col min="12557" max="12558" width="6.6640625" style="199" customWidth="1"/>
    <col min="12559" max="12559" width="7.88671875" style="199" customWidth="1"/>
    <col min="12560" max="12561" width="6.6640625" style="199" customWidth="1"/>
    <col min="12562" max="12562" width="8.33203125" style="199" customWidth="1"/>
    <col min="12563" max="12564" width="6.6640625" style="199" customWidth="1"/>
    <col min="12565" max="12565" width="7.44140625" style="199" customWidth="1"/>
    <col min="12566" max="12567" width="6.6640625" style="199" customWidth="1"/>
    <col min="12568" max="12568" width="7.88671875" style="199" customWidth="1"/>
    <col min="12569" max="12570" width="6.6640625" style="199" customWidth="1"/>
    <col min="12571" max="12571" width="7.5546875" style="199" customWidth="1"/>
    <col min="12572" max="12573" width="6.6640625" style="199" customWidth="1"/>
    <col min="12574" max="12574" width="7.6640625" style="199" customWidth="1"/>
    <col min="12575" max="12576" width="6.6640625" style="199" customWidth="1"/>
    <col min="12577" max="12577" width="8" style="199" customWidth="1"/>
    <col min="12578" max="12579" width="6.6640625" style="199" customWidth="1"/>
    <col min="12580" max="12580" width="7.5546875" style="199" customWidth="1"/>
    <col min="12581" max="12582" width="6.6640625" style="199" customWidth="1"/>
    <col min="12583" max="12583" width="7" style="199" customWidth="1"/>
    <col min="12584" max="12585" width="6.6640625" style="199" customWidth="1"/>
    <col min="12586" max="12800" width="8.88671875" style="199"/>
    <col min="12801" max="12801" width="3.109375" style="199" customWidth="1"/>
    <col min="12802" max="12802" width="12.6640625" style="199" customWidth="1"/>
    <col min="12803" max="12803" width="0" style="199" hidden="1" customWidth="1"/>
    <col min="12804" max="12804" width="7.88671875" style="199" bestFit="1" customWidth="1"/>
    <col min="12805" max="12805" width="8" style="199" customWidth="1"/>
    <col min="12806" max="12806" width="7" style="199" customWidth="1"/>
    <col min="12807" max="12808" width="6.6640625" style="199" customWidth="1"/>
    <col min="12809" max="12809" width="7.5546875" style="199" customWidth="1"/>
    <col min="12810" max="12811" width="6.6640625" style="199" customWidth="1"/>
    <col min="12812" max="12812" width="7.88671875" style="199" customWidth="1"/>
    <col min="12813" max="12814" width="6.6640625" style="199" customWidth="1"/>
    <col min="12815" max="12815" width="7.88671875" style="199" customWidth="1"/>
    <col min="12816" max="12817" width="6.6640625" style="199" customWidth="1"/>
    <col min="12818" max="12818" width="8.33203125" style="199" customWidth="1"/>
    <col min="12819" max="12820" width="6.6640625" style="199" customWidth="1"/>
    <col min="12821" max="12821" width="7.44140625" style="199" customWidth="1"/>
    <col min="12822" max="12823" width="6.6640625" style="199" customWidth="1"/>
    <col min="12824" max="12824" width="7.88671875" style="199" customWidth="1"/>
    <col min="12825" max="12826" width="6.6640625" style="199" customWidth="1"/>
    <col min="12827" max="12827" width="7.5546875" style="199" customWidth="1"/>
    <col min="12828" max="12829" width="6.6640625" style="199" customWidth="1"/>
    <col min="12830" max="12830" width="7.6640625" style="199" customWidth="1"/>
    <col min="12831" max="12832" width="6.6640625" style="199" customWidth="1"/>
    <col min="12833" max="12833" width="8" style="199" customWidth="1"/>
    <col min="12834" max="12835" width="6.6640625" style="199" customWidth="1"/>
    <col min="12836" max="12836" width="7.5546875" style="199" customWidth="1"/>
    <col min="12837" max="12838" width="6.6640625" style="199" customWidth="1"/>
    <col min="12839" max="12839" width="7" style="199" customWidth="1"/>
    <col min="12840" max="12841" width="6.6640625" style="199" customWidth="1"/>
    <col min="12842" max="13056" width="8.88671875" style="199"/>
    <col min="13057" max="13057" width="3.109375" style="199" customWidth="1"/>
    <col min="13058" max="13058" width="12.6640625" style="199" customWidth="1"/>
    <col min="13059" max="13059" width="0" style="199" hidden="1" customWidth="1"/>
    <col min="13060" max="13060" width="7.88671875" style="199" bestFit="1" customWidth="1"/>
    <col min="13061" max="13061" width="8" style="199" customWidth="1"/>
    <col min="13062" max="13062" width="7" style="199" customWidth="1"/>
    <col min="13063" max="13064" width="6.6640625" style="199" customWidth="1"/>
    <col min="13065" max="13065" width="7.5546875" style="199" customWidth="1"/>
    <col min="13066" max="13067" width="6.6640625" style="199" customWidth="1"/>
    <col min="13068" max="13068" width="7.88671875" style="199" customWidth="1"/>
    <col min="13069" max="13070" width="6.6640625" style="199" customWidth="1"/>
    <col min="13071" max="13071" width="7.88671875" style="199" customWidth="1"/>
    <col min="13072" max="13073" width="6.6640625" style="199" customWidth="1"/>
    <col min="13074" max="13074" width="8.33203125" style="199" customWidth="1"/>
    <col min="13075" max="13076" width="6.6640625" style="199" customWidth="1"/>
    <col min="13077" max="13077" width="7.44140625" style="199" customWidth="1"/>
    <col min="13078" max="13079" width="6.6640625" style="199" customWidth="1"/>
    <col min="13080" max="13080" width="7.88671875" style="199" customWidth="1"/>
    <col min="13081" max="13082" width="6.6640625" style="199" customWidth="1"/>
    <col min="13083" max="13083" width="7.5546875" style="199" customWidth="1"/>
    <col min="13084" max="13085" width="6.6640625" style="199" customWidth="1"/>
    <col min="13086" max="13086" width="7.6640625" style="199" customWidth="1"/>
    <col min="13087" max="13088" width="6.6640625" style="199" customWidth="1"/>
    <col min="13089" max="13089" width="8" style="199" customWidth="1"/>
    <col min="13090" max="13091" width="6.6640625" style="199" customWidth="1"/>
    <col min="13092" max="13092" width="7.5546875" style="199" customWidth="1"/>
    <col min="13093" max="13094" width="6.6640625" style="199" customWidth="1"/>
    <col min="13095" max="13095" width="7" style="199" customWidth="1"/>
    <col min="13096" max="13097" width="6.6640625" style="199" customWidth="1"/>
    <col min="13098" max="13312" width="8.88671875" style="199"/>
    <col min="13313" max="13313" width="3.109375" style="199" customWidth="1"/>
    <col min="13314" max="13314" width="12.6640625" style="199" customWidth="1"/>
    <col min="13315" max="13315" width="0" style="199" hidden="1" customWidth="1"/>
    <col min="13316" max="13316" width="7.88671875" style="199" bestFit="1" customWidth="1"/>
    <col min="13317" max="13317" width="8" style="199" customWidth="1"/>
    <col min="13318" max="13318" width="7" style="199" customWidth="1"/>
    <col min="13319" max="13320" width="6.6640625" style="199" customWidth="1"/>
    <col min="13321" max="13321" width="7.5546875" style="199" customWidth="1"/>
    <col min="13322" max="13323" width="6.6640625" style="199" customWidth="1"/>
    <col min="13324" max="13324" width="7.88671875" style="199" customWidth="1"/>
    <col min="13325" max="13326" width="6.6640625" style="199" customWidth="1"/>
    <col min="13327" max="13327" width="7.88671875" style="199" customWidth="1"/>
    <col min="13328" max="13329" width="6.6640625" style="199" customWidth="1"/>
    <col min="13330" max="13330" width="8.33203125" style="199" customWidth="1"/>
    <col min="13331" max="13332" width="6.6640625" style="199" customWidth="1"/>
    <col min="13333" max="13333" width="7.44140625" style="199" customWidth="1"/>
    <col min="13334" max="13335" width="6.6640625" style="199" customWidth="1"/>
    <col min="13336" max="13336" width="7.88671875" style="199" customWidth="1"/>
    <col min="13337" max="13338" width="6.6640625" style="199" customWidth="1"/>
    <col min="13339" max="13339" width="7.5546875" style="199" customWidth="1"/>
    <col min="13340" max="13341" width="6.6640625" style="199" customWidth="1"/>
    <col min="13342" max="13342" width="7.6640625" style="199" customWidth="1"/>
    <col min="13343" max="13344" width="6.6640625" style="199" customWidth="1"/>
    <col min="13345" max="13345" width="8" style="199" customWidth="1"/>
    <col min="13346" max="13347" width="6.6640625" style="199" customWidth="1"/>
    <col min="13348" max="13348" width="7.5546875" style="199" customWidth="1"/>
    <col min="13349" max="13350" width="6.6640625" style="199" customWidth="1"/>
    <col min="13351" max="13351" width="7" style="199" customWidth="1"/>
    <col min="13352" max="13353" width="6.6640625" style="199" customWidth="1"/>
    <col min="13354" max="13568" width="8.88671875" style="199"/>
    <col min="13569" max="13569" width="3.109375" style="199" customWidth="1"/>
    <col min="13570" max="13570" width="12.6640625" style="199" customWidth="1"/>
    <col min="13571" max="13571" width="0" style="199" hidden="1" customWidth="1"/>
    <col min="13572" max="13572" width="7.88671875" style="199" bestFit="1" customWidth="1"/>
    <col min="13573" max="13573" width="8" style="199" customWidth="1"/>
    <col min="13574" max="13574" width="7" style="199" customWidth="1"/>
    <col min="13575" max="13576" width="6.6640625" style="199" customWidth="1"/>
    <col min="13577" max="13577" width="7.5546875" style="199" customWidth="1"/>
    <col min="13578" max="13579" width="6.6640625" style="199" customWidth="1"/>
    <col min="13580" max="13580" width="7.88671875" style="199" customWidth="1"/>
    <col min="13581" max="13582" width="6.6640625" style="199" customWidth="1"/>
    <col min="13583" max="13583" width="7.88671875" style="199" customWidth="1"/>
    <col min="13584" max="13585" width="6.6640625" style="199" customWidth="1"/>
    <col min="13586" max="13586" width="8.33203125" style="199" customWidth="1"/>
    <col min="13587" max="13588" width="6.6640625" style="199" customWidth="1"/>
    <col min="13589" max="13589" width="7.44140625" style="199" customWidth="1"/>
    <col min="13590" max="13591" width="6.6640625" style="199" customWidth="1"/>
    <col min="13592" max="13592" width="7.88671875" style="199" customWidth="1"/>
    <col min="13593" max="13594" width="6.6640625" style="199" customWidth="1"/>
    <col min="13595" max="13595" width="7.5546875" style="199" customWidth="1"/>
    <col min="13596" max="13597" width="6.6640625" style="199" customWidth="1"/>
    <col min="13598" max="13598" width="7.6640625" style="199" customWidth="1"/>
    <col min="13599" max="13600" width="6.6640625" style="199" customWidth="1"/>
    <col min="13601" max="13601" width="8" style="199" customWidth="1"/>
    <col min="13602" max="13603" width="6.6640625" style="199" customWidth="1"/>
    <col min="13604" max="13604" width="7.5546875" style="199" customWidth="1"/>
    <col min="13605" max="13606" width="6.6640625" style="199" customWidth="1"/>
    <col min="13607" max="13607" width="7" style="199" customWidth="1"/>
    <col min="13608" max="13609" width="6.6640625" style="199" customWidth="1"/>
    <col min="13610" max="13824" width="8.88671875" style="199"/>
    <col min="13825" max="13825" width="3.109375" style="199" customWidth="1"/>
    <col min="13826" max="13826" width="12.6640625" style="199" customWidth="1"/>
    <col min="13827" max="13827" width="0" style="199" hidden="1" customWidth="1"/>
    <col min="13828" max="13828" width="7.88671875" style="199" bestFit="1" customWidth="1"/>
    <col min="13829" max="13829" width="8" style="199" customWidth="1"/>
    <col min="13830" max="13830" width="7" style="199" customWidth="1"/>
    <col min="13831" max="13832" width="6.6640625" style="199" customWidth="1"/>
    <col min="13833" max="13833" width="7.5546875" style="199" customWidth="1"/>
    <col min="13834" max="13835" width="6.6640625" style="199" customWidth="1"/>
    <col min="13836" max="13836" width="7.88671875" style="199" customWidth="1"/>
    <col min="13837" max="13838" width="6.6640625" style="199" customWidth="1"/>
    <col min="13839" max="13839" width="7.88671875" style="199" customWidth="1"/>
    <col min="13840" max="13841" width="6.6640625" style="199" customWidth="1"/>
    <col min="13842" max="13842" width="8.33203125" style="199" customWidth="1"/>
    <col min="13843" max="13844" width="6.6640625" style="199" customWidth="1"/>
    <col min="13845" max="13845" width="7.44140625" style="199" customWidth="1"/>
    <col min="13846" max="13847" width="6.6640625" style="199" customWidth="1"/>
    <col min="13848" max="13848" width="7.88671875" style="199" customWidth="1"/>
    <col min="13849" max="13850" width="6.6640625" style="199" customWidth="1"/>
    <col min="13851" max="13851" width="7.5546875" style="199" customWidth="1"/>
    <col min="13852" max="13853" width="6.6640625" style="199" customWidth="1"/>
    <col min="13854" max="13854" width="7.6640625" style="199" customWidth="1"/>
    <col min="13855" max="13856" width="6.6640625" style="199" customWidth="1"/>
    <col min="13857" max="13857" width="8" style="199" customWidth="1"/>
    <col min="13858" max="13859" width="6.6640625" style="199" customWidth="1"/>
    <col min="13860" max="13860" width="7.5546875" style="199" customWidth="1"/>
    <col min="13861" max="13862" width="6.6640625" style="199" customWidth="1"/>
    <col min="13863" max="13863" width="7" style="199" customWidth="1"/>
    <col min="13864" max="13865" width="6.6640625" style="199" customWidth="1"/>
    <col min="13866" max="14080" width="8.88671875" style="199"/>
    <col min="14081" max="14081" width="3.109375" style="199" customWidth="1"/>
    <col min="14082" max="14082" width="12.6640625" style="199" customWidth="1"/>
    <col min="14083" max="14083" width="0" style="199" hidden="1" customWidth="1"/>
    <col min="14084" max="14084" width="7.88671875" style="199" bestFit="1" customWidth="1"/>
    <col min="14085" max="14085" width="8" style="199" customWidth="1"/>
    <col min="14086" max="14086" width="7" style="199" customWidth="1"/>
    <col min="14087" max="14088" width="6.6640625" style="199" customWidth="1"/>
    <col min="14089" max="14089" width="7.5546875" style="199" customWidth="1"/>
    <col min="14090" max="14091" width="6.6640625" style="199" customWidth="1"/>
    <col min="14092" max="14092" width="7.88671875" style="199" customWidth="1"/>
    <col min="14093" max="14094" width="6.6640625" style="199" customWidth="1"/>
    <col min="14095" max="14095" width="7.88671875" style="199" customWidth="1"/>
    <col min="14096" max="14097" width="6.6640625" style="199" customWidth="1"/>
    <col min="14098" max="14098" width="8.33203125" style="199" customWidth="1"/>
    <col min="14099" max="14100" width="6.6640625" style="199" customWidth="1"/>
    <col min="14101" max="14101" width="7.44140625" style="199" customWidth="1"/>
    <col min="14102" max="14103" width="6.6640625" style="199" customWidth="1"/>
    <col min="14104" max="14104" width="7.88671875" style="199" customWidth="1"/>
    <col min="14105" max="14106" width="6.6640625" style="199" customWidth="1"/>
    <col min="14107" max="14107" width="7.5546875" style="199" customWidth="1"/>
    <col min="14108" max="14109" width="6.6640625" style="199" customWidth="1"/>
    <col min="14110" max="14110" width="7.6640625" style="199" customWidth="1"/>
    <col min="14111" max="14112" width="6.6640625" style="199" customWidth="1"/>
    <col min="14113" max="14113" width="8" style="199" customWidth="1"/>
    <col min="14114" max="14115" width="6.6640625" style="199" customWidth="1"/>
    <col min="14116" max="14116" width="7.5546875" style="199" customWidth="1"/>
    <col min="14117" max="14118" width="6.6640625" style="199" customWidth="1"/>
    <col min="14119" max="14119" width="7" style="199" customWidth="1"/>
    <col min="14120" max="14121" width="6.6640625" style="199" customWidth="1"/>
    <col min="14122" max="14336" width="8.88671875" style="199"/>
    <col min="14337" max="14337" width="3.109375" style="199" customWidth="1"/>
    <col min="14338" max="14338" width="12.6640625" style="199" customWidth="1"/>
    <col min="14339" max="14339" width="0" style="199" hidden="1" customWidth="1"/>
    <col min="14340" max="14340" width="7.88671875" style="199" bestFit="1" customWidth="1"/>
    <col min="14341" max="14341" width="8" style="199" customWidth="1"/>
    <col min="14342" max="14342" width="7" style="199" customWidth="1"/>
    <col min="14343" max="14344" width="6.6640625" style="199" customWidth="1"/>
    <col min="14345" max="14345" width="7.5546875" style="199" customWidth="1"/>
    <col min="14346" max="14347" width="6.6640625" style="199" customWidth="1"/>
    <col min="14348" max="14348" width="7.88671875" style="199" customWidth="1"/>
    <col min="14349" max="14350" width="6.6640625" style="199" customWidth="1"/>
    <col min="14351" max="14351" width="7.88671875" style="199" customWidth="1"/>
    <col min="14352" max="14353" width="6.6640625" style="199" customWidth="1"/>
    <col min="14354" max="14354" width="8.33203125" style="199" customWidth="1"/>
    <col min="14355" max="14356" width="6.6640625" style="199" customWidth="1"/>
    <col min="14357" max="14357" width="7.44140625" style="199" customWidth="1"/>
    <col min="14358" max="14359" width="6.6640625" style="199" customWidth="1"/>
    <col min="14360" max="14360" width="7.88671875" style="199" customWidth="1"/>
    <col min="14361" max="14362" width="6.6640625" style="199" customWidth="1"/>
    <col min="14363" max="14363" width="7.5546875" style="199" customWidth="1"/>
    <col min="14364" max="14365" width="6.6640625" style="199" customWidth="1"/>
    <col min="14366" max="14366" width="7.6640625" style="199" customWidth="1"/>
    <col min="14367" max="14368" width="6.6640625" style="199" customWidth="1"/>
    <col min="14369" max="14369" width="8" style="199" customWidth="1"/>
    <col min="14370" max="14371" width="6.6640625" style="199" customWidth="1"/>
    <col min="14372" max="14372" width="7.5546875" style="199" customWidth="1"/>
    <col min="14373" max="14374" width="6.6640625" style="199" customWidth="1"/>
    <col min="14375" max="14375" width="7" style="199" customWidth="1"/>
    <col min="14376" max="14377" width="6.6640625" style="199" customWidth="1"/>
    <col min="14378" max="14592" width="8.88671875" style="199"/>
    <col min="14593" max="14593" width="3.109375" style="199" customWidth="1"/>
    <col min="14594" max="14594" width="12.6640625" style="199" customWidth="1"/>
    <col min="14595" max="14595" width="0" style="199" hidden="1" customWidth="1"/>
    <col min="14596" max="14596" width="7.88671875" style="199" bestFit="1" customWidth="1"/>
    <col min="14597" max="14597" width="8" style="199" customWidth="1"/>
    <col min="14598" max="14598" width="7" style="199" customWidth="1"/>
    <col min="14599" max="14600" width="6.6640625" style="199" customWidth="1"/>
    <col min="14601" max="14601" width="7.5546875" style="199" customWidth="1"/>
    <col min="14602" max="14603" width="6.6640625" style="199" customWidth="1"/>
    <col min="14604" max="14604" width="7.88671875" style="199" customWidth="1"/>
    <col min="14605" max="14606" width="6.6640625" style="199" customWidth="1"/>
    <col min="14607" max="14607" width="7.88671875" style="199" customWidth="1"/>
    <col min="14608" max="14609" width="6.6640625" style="199" customWidth="1"/>
    <col min="14610" max="14610" width="8.33203125" style="199" customWidth="1"/>
    <col min="14611" max="14612" width="6.6640625" style="199" customWidth="1"/>
    <col min="14613" max="14613" width="7.44140625" style="199" customWidth="1"/>
    <col min="14614" max="14615" width="6.6640625" style="199" customWidth="1"/>
    <col min="14616" max="14616" width="7.88671875" style="199" customWidth="1"/>
    <col min="14617" max="14618" width="6.6640625" style="199" customWidth="1"/>
    <col min="14619" max="14619" width="7.5546875" style="199" customWidth="1"/>
    <col min="14620" max="14621" width="6.6640625" style="199" customWidth="1"/>
    <col min="14622" max="14622" width="7.6640625" style="199" customWidth="1"/>
    <col min="14623" max="14624" width="6.6640625" style="199" customWidth="1"/>
    <col min="14625" max="14625" width="8" style="199" customWidth="1"/>
    <col min="14626" max="14627" width="6.6640625" style="199" customWidth="1"/>
    <col min="14628" max="14628" width="7.5546875" style="199" customWidth="1"/>
    <col min="14629" max="14630" width="6.6640625" style="199" customWidth="1"/>
    <col min="14631" max="14631" width="7" style="199" customWidth="1"/>
    <col min="14632" max="14633" width="6.6640625" style="199" customWidth="1"/>
    <col min="14634" max="14848" width="8.88671875" style="199"/>
    <col min="14849" max="14849" width="3.109375" style="199" customWidth="1"/>
    <col min="14850" max="14850" width="12.6640625" style="199" customWidth="1"/>
    <col min="14851" max="14851" width="0" style="199" hidden="1" customWidth="1"/>
    <col min="14852" max="14852" width="7.88671875" style="199" bestFit="1" customWidth="1"/>
    <col min="14853" max="14853" width="8" style="199" customWidth="1"/>
    <col min="14854" max="14854" width="7" style="199" customWidth="1"/>
    <col min="14855" max="14856" width="6.6640625" style="199" customWidth="1"/>
    <col min="14857" max="14857" width="7.5546875" style="199" customWidth="1"/>
    <col min="14858" max="14859" width="6.6640625" style="199" customWidth="1"/>
    <col min="14860" max="14860" width="7.88671875" style="199" customWidth="1"/>
    <col min="14861" max="14862" width="6.6640625" style="199" customWidth="1"/>
    <col min="14863" max="14863" width="7.88671875" style="199" customWidth="1"/>
    <col min="14864" max="14865" width="6.6640625" style="199" customWidth="1"/>
    <col min="14866" max="14866" width="8.33203125" style="199" customWidth="1"/>
    <col min="14867" max="14868" width="6.6640625" style="199" customWidth="1"/>
    <col min="14869" max="14869" width="7.44140625" style="199" customWidth="1"/>
    <col min="14870" max="14871" width="6.6640625" style="199" customWidth="1"/>
    <col min="14872" max="14872" width="7.88671875" style="199" customWidth="1"/>
    <col min="14873" max="14874" width="6.6640625" style="199" customWidth="1"/>
    <col min="14875" max="14875" width="7.5546875" style="199" customWidth="1"/>
    <col min="14876" max="14877" width="6.6640625" style="199" customWidth="1"/>
    <col min="14878" max="14878" width="7.6640625" style="199" customWidth="1"/>
    <col min="14879" max="14880" width="6.6640625" style="199" customWidth="1"/>
    <col min="14881" max="14881" width="8" style="199" customWidth="1"/>
    <col min="14882" max="14883" width="6.6640625" style="199" customWidth="1"/>
    <col min="14884" max="14884" width="7.5546875" style="199" customWidth="1"/>
    <col min="14885" max="14886" width="6.6640625" style="199" customWidth="1"/>
    <col min="14887" max="14887" width="7" style="199" customWidth="1"/>
    <col min="14888" max="14889" width="6.6640625" style="199" customWidth="1"/>
    <col min="14890" max="15104" width="8.88671875" style="199"/>
    <col min="15105" max="15105" width="3.109375" style="199" customWidth="1"/>
    <col min="15106" max="15106" width="12.6640625" style="199" customWidth="1"/>
    <col min="15107" max="15107" width="0" style="199" hidden="1" customWidth="1"/>
    <col min="15108" max="15108" width="7.88671875" style="199" bestFit="1" customWidth="1"/>
    <col min="15109" max="15109" width="8" style="199" customWidth="1"/>
    <col min="15110" max="15110" width="7" style="199" customWidth="1"/>
    <col min="15111" max="15112" width="6.6640625" style="199" customWidth="1"/>
    <col min="15113" max="15113" width="7.5546875" style="199" customWidth="1"/>
    <col min="15114" max="15115" width="6.6640625" style="199" customWidth="1"/>
    <col min="15116" max="15116" width="7.88671875" style="199" customWidth="1"/>
    <col min="15117" max="15118" width="6.6640625" style="199" customWidth="1"/>
    <col min="15119" max="15119" width="7.88671875" style="199" customWidth="1"/>
    <col min="15120" max="15121" width="6.6640625" style="199" customWidth="1"/>
    <col min="15122" max="15122" width="8.33203125" style="199" customWidth="1"/>
    <col min="15123" max="15124" width="6.6640625" style="199" customWidth="1"/>
    <col min="15125" max="15125" width="7.44140625" style="199" customWidth="1"/>
    <col min="15126" max="15127" width="6.6640625" style="199" customWidth="1"/>
    <col min="15128" max="15128" width="7.88671875" style="199" customWidth="1"/>
    <col min="15129" max="15130" width="6.6640625" style="199" customWidth="1"/>
    <col min="15131" max="15131" width="7.5546875" style="199" customWidth="1"/>
    <col min="15132" max="15133" width="6.6640625" style="199" customWidth="1"/>
    <col min="15134" max="15134" width="7.6640625" style="199" customWidth="1"/>
    <col min="15135" max="15136" width="6.6640625" style="199" customWidth="1"/>
    <col min="15137" max="15137" width="8" style="199" customWidth="1"/>
    <col min="15138" max="15139" width="6.6640625" style="199" customWidth="1"/>
    <col min="15140" max="15140" width="7.5546875" style="199" customWidth="1"/>
    <col min="15141" max="15142" width="6.6640625" style="199" customWidth="1"/>
    <col min="15143" max="15143" width="7" style="199" customWidth="1"/>
    <col min="15144" max="15145" width="6.6640625" style="199" customWidth="1"/>
    <col min="15146" max="15360" width="8.88671875" style="199"/>
    <col min="15361" max="15361" width="3.109375" style="199" customWidth="1"/>
    <col min="15362" max="15362" width="12.6640625" style="199" customWidth="1"/>
    <col min="15363" max="15363" width="0" style="199" hidden="1" customWidth="1"/>
    <col min="15364" max="15364" width="7.88671875" style="199" bestFit="1" customWidth="1"/>
    <col min="15365" max="15365" width="8" style="199" customWidth="1"/>
    <col min="15366" max="15366" width="7" style="199" customWidth="1"/>
    <col min="15367" max="15368" width="6.6640625" style="199" customWidth="1"/>
    <col min="15369" max="15369" width="7.5546875" style="199" customWidth="1"/>
    <col min="15370" max="15371" width="6.6640625" style="199" customWidth="1"/>
    <col min="15372" max="15372" width="7.88671875" style="199" customWidth="1"/>
    <col min="15373" max="15374" width="6.6640625" style="199" customWidth="1"/>
    <col min="15375" max="15375" width="7.88671875" style="199" customWidth="1"/>
    <col min="15376" max="15377" width="6.6640625" style="199" customWidth="1"/>
    <col min="15378" max="15378" width="8.33203125" style="199" customWidth="1"/>
    <col min="15379" max="15380" width="6.6640625" style="199" customWidth="1"/>
    <col min="15381" max="15381" width="7.44140625" style="199" customWidth="1"/>
    <col min="15382" max="15383" width="6.6640625" style="199" customWidth="1"/>
    <col min="15384" max="15384" width="7.88671875" style="199" customWidth="1"/>
    <col min="15385" max="15386" width="6.6640625" style="199" customWidth="1"/>
    <col min="15387" max="15387" width="7.5546875" style="199" customWidth="1"/>
    <col min="15388" max="15389" width="6.6640625" style="199" customWidth="1"/>
    <col min="15390" max="15390" width="7.6640625" style="199" customWidth="1"/>
    <col min="15391" max="15392" width="6.6640625" style="199" customWidth="1"/>
    <col min="15393" max="15393" width="8" style="199" customWidth="1"/>
    <col min="15394" max="15395" width="6.6640625" style="199" customWidth="1"/>
    <col min="15396" max="15396" width="7.5546875" style="199" customWidth="1"/>
    <col min="15397" max="15398" width="6.6640625" style="199" customWidth="1"/>
    <col min="15399" max="15399" width="7" style="199" customWidth="1"/>
    <col min="15400" max="15401" width="6.6640625" style="199" customWidth="1"/>
    <col min="15402" max="15616" width="8.88671875" style="199"/>
    <col min="15617" max="15617" width="3.109375" style="199" customWidth="1"/>
    <col min="15618" max="15618" width="12.6640625" style="199" customWidth="1"/>
    <col min="15619" max="15619" width="0" style="199" hidden="1" customWidth="1"/>
    <col min="15620" max="15620" width="7.88671875" style="199" bestFit="1" customWidth="1"/>
    <col min="15621" max="15621" width="8" style="199" customWidth="1"/>
    <col min="15622" max="15622" width="7" style="199" customWidth="1"/>
    <col min="15623" max="15624" width="6.6640625" style="199" customWidth="1"/>
    <col min="15625" max="15625" width="7.5546875" style="199" customWidth="1"/>
    <col min="15626" max="15627" width="6.6640625" style="199" customWidth="1"/>
    <col min="15628" max="15628" width="7.88671875" style="199" customWidth="1"/>
    <col min="15629" max="15630" width="6.6640625" style="199" customWidth="1"/>
    <col min="15631" max="15631" width="7.88671875" style="199" customWidth="1"/>
    <col min="15632" max="15633" width="6.6640625" style="199" customWidth="1"/>
    <col min="15634" max="15634" width="8.33203125" style="199" customWidth="1"/>
    <col min="15635" max="15636" width="6.6640625" style="199" customWidth="1"/>
    <col min="15637" max="15637" width="7.44140625" style="199" customWidth="1"/>
    <col min="15638" max="15639" width="6.6640625" style="199" customWidth="1"/>
    <col min="15640" max="15640" width="7.88671875" style="199" customWidth="1"/>
    <col min="15641" max="15642" width="6.6640625" style="199" customWidth="1"/>
    <col min="15643" max="15643" width="7.5546875" style="199" customWidth="1"/>
    <col min="15644" max="15645" width="6.6640625" style="199" customWidth="1"/>
    <col min="15646" max="15646" width="7.6640625" style="199" customWidth="1"/>
    <col min="15647" max="15648" width="6.6640625" style="199" customWidth="1"/>
    <col min="15649" max="15649" width="8" style="199" customWidth="1"/>
    <col min="15650" max="15651" width="6.6640625" style="199" customWidth="1"/>
    <col min="15652" max="15652" width="7.5546875" style="199" customWidth="1"/>
    <col min="15653" max="15654" width="6.6640625" style="199" customWidth="1"/>
    <col min="15655" max="15655" width="7" style="199" customWidth="1"/>
    <col min="15656" max="15657" width="6.6640625" style="199" customWidth="1"/>
    <col min="15658" max="15872" width="8.88671875" style="199"/>
    <col min="15873" max="15873" width="3.109375" style="199" customWidth="1"/>
    <col min="15874" max="15874" width="12.6640625" style="199" customWidth="1"/>
    <col min="15875" max="15875" width="0" style="199" hidden="1" customWidth="1"/>
    <col min="15876" max="15876" width="7.88671875" style="199" bestFit="1" customWidth="1"/>
    <col min="15877" max="15877" width="8" style="199" customWidth="1"/>
    <col min="15878" max="15878" width="7" style="199" customWidth="1"/>
    <col min="15879" max="15880" width="6.6640625" style="199" customWidth="1"/>
    <col min="15881" max="15881" width="7.5546875" style="199" customWidth="1"/>
    <col min="15882" max="15883" width="6.6640625" style="199" customWidth="1"/>
    <col min="15884" max="15884" width="7.88671875" style="199" customWidth="1"/>
    <col min="15885" max="15886" width="6.6640625" style="199" customWidth="1"/>
    <col min="15887" max="15887" width="7.88671875" style="199" customWidth="1"/>
    <col min="15888" max="15889" width="6.6640625" style="199" customWidth="1"/>
    <col min="15890" max="15890" width="8.33203125" style="199" customWidth="1"/>
    <col min="15891" max="15892" width="6.6640625" style="199" customWidth="1"/>
    <col min="15893" max="15893" width="7.44140625" style="199" customWidth="1"/>
    <col min="15894" max="15895" width="6.6640625" style="199" customWidth="1"/>
    <col min="15896" max="15896" width="7.88671875" style="199" customWidth="1"/>
    <col min="15897" max="15898" width="6.6640625" style="199" customWidth="1"/>
    <col min="15899" max="15899" width="7.5546875" style="199" customWidth="1"/>
    <col min="15900" max="15901" width="6.6640625" style="199" customWidth="1"/>
    <col min="15902" max="15902" width="7.6640625" style="199" customWidth="1"/>
    <col min="15903" max="15904" width="6.6640625" style="199" customWidth="1"/>
    <col min="15905" max="15905" width="8" style="199" customWidth="1"/>
    <col min="15906" max="15907" width="6.6640625" style="199" customWidth="1"/>
    <col min="15908" max="15908" width="7.5546875" style="199" customWidth="1"/>
    <col min="15909" max="15910" width="6.6640625" style="199" customWidth="1"/>
    <col min="15911" max="15911" width="7" style="199" customWidth="1"/>
    <col min="15912" max="15913" width="6.6640625" style="199" customWidth="1"/>
    <col min="15914" max="16128" width="8.88671875" style="199"/>
    <col min="16129" max="16129" width="3.109375" style="199" customWidth="1"/>
    <col min="16130" max="16130" width="12.6640625" style="199" customWidth="1"/>
    <col min="16131" max="16131" width="0" style="199" hidden="1" customWidth="1"/>
    <col min="16132" max="16132" width="7.88671875" style="199" bestFit="1" customWidth="1"/>
    <col min="16133" max="16133" width="8" style="199" customWidth="1"/>
    <col min="16134" max="16134" width="7" style="199" customWidth="1"/>
    <col min="16135" max="16136" width="6.6640625" style="199" customWidth="1"/>
    <col min="16137" max="16137" width="7.5546875" style="199" customWidth="1"/>
    <col min="16138" max="16139" width="6.6640625" style="199" customWidth="1"/>
    <col min="16140" max="16140" width="7.88671875" style="199" customWidth="1"/>
    <col min="16141" max="16142" width="6.6640625" style="199" customWidth="1"/>
    <col min="16143" max="16143" width="7.88671875" style="199" customWidth="1"/>
    <col min="16144" max="16145" width="6.6640625" style="199" customWidth="1"/>
    <col min="16146" max="16146" width="8.33203125" style="199" customWidth="1"/>
    <col min="16147" max="16148" width="6.6640625" style="199" customWidth="1"/>
    <col min="16149" max="16149" width="7.44140625" style="199" customWidth="1"/>
    <col min="16150" max="16151" width="6.6640625" style="199" customWidth="1"/>
    <col min="16152" max="16152" width="7.88671875" style="199" customWidth="1"/>
    <col min="16153" max="16154" width="6.6640625" style="199" customWidth="1"/>
    <col min="16155" max="16155" width="7.5546875" style="199" customWidth="1"/>
    <col min="16156" max="16157" width="6.6640625" style="199" customWidth="1"/>
    <col min="16158" max="16158" width="7.6640625" style="199" customWidth="1"/>
    <col min="16159" max="16160" width="6.6640625" style="199" customWidth="1"/>
    <col min="16161" max="16161" width="8" style="199" customWidth="1"/>
    <col min="16162" max="16163" width="6.6640625" style="199" customWidth="1"/>
    <col min="16164" max="16164" width="7.5546875" style="199" customWidth="1"/>
    <col min="16165" max="16166" width="6.6640625" style="199" customWidth="1"/>
    <col min="16167" max="16167" width="7" style="199" customWidth="1"/>
    <col min="16168" max="16169" width="6.6640625" style="199" customWidth="1"/>
    <col min="16170" max="16384" width="8.88671875" style="199"/>
  </cols>
  <sheetData>
    <row r="1" spans="1:41" ht="15.6" x14ac:dyDescent="0.25">
      <c r="A1" s="106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562" t="s">
        <v>997</v>
      </c>
      <c r="AH1" s="563"/>
      <c r="AI1" s="563"/>
      <c r="AJ1" s="563"/>
      <c r="AK1" s="563"/>
      <c r="AL1" s="563"/>
      <c r="AM1" s="563"/>
      <c r="AN1" s="563"/>
      <c r="AO1" s="563"/>
    </row>
    <row r="2" spans="1:41" ht="15.6" x14ac:dyDescent="0.2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562" t="s">
        <v>998</v>
      </c>
      <c r="AH2" s="563"/>
      <c r="AI2" s="563"/>
      <c r="AJ2" s="563"/>
      <c r="AK2" s="563"/>
      <c r="AL2" s="563"/>
      <c r="AM2" s="563"/>
      <c r="AN2" s="563"/>
      <c r="AO2" s="563"/>
    </row>
    <row r="3" spans="1:41" ht="15.6" x14ac:dyDescent="0.2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564"/>
      <c r="N3" s="564"/>
      <c r="O3" s="564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562" t="s">
        <v>999</v>
      </c>
      <c r="AH3" s="563"/>
      <c r="AI3" s="563"/>
      <c r="AJ3" s="563"/>
      <c r="AK3" s="563"/>
      <c r="AL3" s="563"/>
      <c r="AM3" s="563"/>
      <c r="AN3" s="563"/>
      <c r="AO3" s="563"/>
    </row>
    <row r="4" spans="1:41" s="200" customFormat="1" x14ac:dyDescent="0.25">
      <c r="M4" s="564"/>
      <c r="N4" s="564"/>
      <c r="O4" s="564"/>
    </row>
    <row r="5" spans="1:41" s="107" customFormat="1" ht="15.6" x14ac:dyDescent="0.3">
      <c r="A5" s="565" t="s">
        <v>1014</v>
      </c>
      <c r="B5" s="566"/>
      <c r="C5" s="566"/>
      <c r="D5" s="566"/>
      <c r="E5" s="566"/>
      <c r="F5" s="566"/>
      <c r="G5" s="566"/>
      <c r="H5" s="566"/>
      <c r="I5" s="566"/>
      <c r="J5" s="566"/>
      <c r="K5" s="566"/>
      <c r="L5" s="566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566"/>
      <c r="X5" s="566"/>
      <c r="Y5" s="566"/>
      <c r="Z5" s="566"/>
      <c r="AA5" s="566"/>
      <c r="AB5" s="566"/>
      <c r="AC5" s="566"/>
      <c r="AD5" s="566"/>
      <c r="AE5" s="566"/>
      <c r="AF5" s="566"/>
      <c r="AG5" s="566"/>
      <c r="AH5" s="566"/>
      <c r="AI5" s="566"/>
      <c r="AJ5" s="566"/>
      <c r="AK5" s="566"/>
      <c r="AL5" s="566"/>
      <c r="AM5" s="566"/>
      <c r="AN5" s="566"/>
      <c r="AO5" s="566"/>
    </row>
    <row r="6" spans="1:41" s="107" customFormat="1" ht="16.2" thickBot="1" x14ac:dyDescent="0.35">
      <c r="AH6" s="561" t="s">
        <v>493</v>
      </c>
      <c r="AI6" s="561"/>
      <c r="AJ6" s="561"/>
      <c r="AK6" s="561"/>
      <c r="AL6" s="561"/>
      <c r="AM6" s="561"/>
    </row>
    <row r="7" spans="1:41" s="200" customFormat="1" ht="13.8" thickBot="1" x14ac:dyDescent="0.3">
      <c r="A7" s="512" t="s">
        <v>494</v>
      </c>
      <c r="B7" s="554" t="s">
        <v>495</v>
      </c>
      <c r="C7" s="555"/>
      <c r="D7" s="108" t="s">
        <v>496</v>
      </c>
      <c r="E7" s="109" t="s">
        <v>497</v>
      </c>
      <c r="F7" s="505" t="s">
        <v>498</v>
      </c>
      <c r="G7" s="506"/>
      <c r="H7" s="506"/>
      <c r="I7" s="505" t="s">
        <v>499</v>
      </c>
      <c r="J7" s="506"/>
      <c r="K7" s="506"/>
      <c r="L7" s="505" t="s">
        <v>500</v>
      </c>
      <c r="M7" s="506"/>
      <c r="N7" s="506"/>
      <c r="O7" s="505" t="s">
        <v>501</v>
      </c>
      <c r="P7" s="506"/>
      <c r="Q7" s="506"/>
      <c r="R7" s="505" t="s">
        <v>502</v>
      </c>
      <c r="S7" s="506"/>
      <c r="T7" s="506"/>
      <c r="U7" s="505" t="s">
        <v>503</v>
      </c>
      <c r="V7" s="506"/>
      <c r="W7" s="506"/>
      <c r="X7" s="505" t="s">
        <v>504</v>
      </c>
      <c r="Y7" s="506"/>
      <c r="Z7" s="506"/>
      <c r="AA7" s="505" t="s">
        <v>505</v>
      </c>
      <c r="AB7" s="506"/>
      <c r="AC7" s="506"/>
      <c r="AD7" s="505" t="s">
        <v>506</v>
      </c>
      <c r="AE7" s="506"/>
      <c r="AF7" s="506"/>
      <c r="AG7" s="505" t="s">
        <v>507</v>
      </c>
      <c r="AH7" s="506"/>
      <c r="AI7" s="506"/>
      <c r="AJ7" s="505" t="s">
        <v>508</v>
      </c>
      <c r="AK7" s="506"/>
      <c r="AL7" s="506"/>
      <c r="AM7" s="505" t="s">
        <v>509</v>
      </c>
      <c r="AN7" s="506"/>
      <c r="AO7" s="556"/>
    </row>
    <row r="8" spans="1:41" s="200" customFormat="1" ht="13.8" thickBot="1" x14ac:dyDescent="0.3">
      <c r="A8" s="553"/>
      <c r="B8" s="557" t="s">
        <v>510</v>
      </c>
      <c r="C8" s="558"/>
      <c r="D8" s="110" t="s">
        <v>511</v>
      </c>
      <c r="E8" s="111" t="s">
        <v>512</v>
      </c>
      <c r="F8" s="202" t="s">
        <v>513</v>
      </c>
      <c r="G8" s="203" t="s">
        <v>514</v>
      </c>
      <c r="H8" s="203" t="s">
        <v>515</v>
      </c>
      <c r="I8" s="202" t="s">
        <v>513</v>
      </c>
      <c r="J8" s="203" t="s">
        <v>514</v>
      </c>
      <c r="K8" s="203" t="s">
        <v>515</v>
      </c>
      <c r="L8" s="202" t="s">
        <v>513</v>
      </c>
      <c r="M8" s="203" t="s">
        <v>514</v>
      </c>
      <c r="N8" s="203" t="s">
        <v>515</v>
      </c>
      <c r="O8" s="202" t="s">
        <v>513</v>
      </c>
      <c r="P8" s="203" t="s">
        <v>514</v>
      </c>
      <c r="Q8" s="203" t="s">
        <v>515</v>
      </c>
      <c r="R8" s="202" t="s">
        <v>513</v>
      </c>
      <c r="S8" s="203" t="s">
        <v>514</v>
      </c>
      <c r="T8" s="203" t="s">
        <v>515</v>
      </c>
      <c r="U8" s="202" t="s">
        <v>513</v>
      </c>
      <c r="V8" s="203" t="s">
        <v>514</v>
      </c>
      <c r="W8" s="203" t="s">
        <v>515</v>
      </c>
      <c r="X8" s="202" t="s">
        <v>513</v>
      </c>
      <c r="Y8" s="203" t="s">
        <v>514</v>
      </c>
      <c r="Z8" s="203" t="s">
        <v>515</v>
      </c>
      <c r="AA8" s="202" t="s">
        <v>513</v>
      </c>
      <c r="AB8" s="203" t="s">
        <v>514</v>
      </c>
      <c r="AC8" s="203" t="s">
        <v>515</v>
      </c>
      <c r="AD8" s="202" t="s">
        <v>513</v>
      </c>
      <c r="AE8" s="203" t="s">
        <v>514</v>
      </c>
      <c r="AF8" s="203" t="s">
        <v>515</v>
      </c>
      <c r="AG8" s="202" t="s">
        <v>513</v>
      </c>
      <c r="AH8" s="203" t="s">
        <v>514</v>
      </c>
      <c r="AI8" s="203" t="s">
        <v>515</v>
      </c>
      <c r="AJ8" s="202" t="s">
        <v>513</v>
      </c>
      <c r="AK8" s="203" t="s">
        <v>514</v>
      </c>
      <c r="AL8" s="203" t="s">
        <v>515</v>
      </c>
      <c r="AM8" s="202" t="s">
        <v>513</v>
      </c>
      <c r="AN8" s="203" t="s">
        <v>514</v>
      </c>
      <c r="AO8" s="204" t="s">
        <v>515</v>
      </c>
    </row>
    <row r="9" spans="1:41" s="200" customFormat="1" ht="13.8" thickBot="1" x14ac:dyDescent="0.3">
      <c r="A9" s="553"/>
      <c r="B9" s="534" t="s">
        <v>516</v>
      </c>
      <c r="C9" s="535"/>
      <c r="D9" s="112"/>
      <c r="E9" s="113" t="s">
        <v>517</v>
      </c>
      <c r="F9" s="114" t="s">
        <v>25</v>
      </c>
      <c r="G9" s="115" t="s">
        <v>518</v>
      </c>
      <c r="H9" s="115" t="s">
        <v>519</v>
      </c>
      <c r="I9" s="114" t="s">
        <v>25</v>
      </c>
      <c r="J9" s="115" t="s">
        <v>518</v>
      </c>
      <c r="K9" s="115" t="s">
        <v>519</v>
      </c>
      <c r="L9" s="114" t="s">
        <v>25</v>
      </c>
      <c r="M9" s="115" t="s">
        <v>518</v>
      </c>
      <c r="N9" s="115" t="s">
        <v>519</v>
      </c>
      <c r="O9" s="114" t="s">
        <v>25</v>
      </c>
      <c r="P9" s="115" t="s">
        <v>518</v>
      </c>
      <c r="Q9" s="115" t="s">
        <v>519</v>
      </c>
      <c r="R9" s="114" t="s">
        <v>25</v>
      </c>
      <c r="S9" s="115" t="s">
        <v>518</v>
      </c>
      <c r="T9" s="115" t="s">
        <v>519</v>
      </c>
      <c r="U9" s="114" t="s">
        <v>25</v>
      </c>
      <c r="V9" s="115" t="s">
        <v>518</v>
      </c>
      <c r="W9" s="115" t="s">
        <v>519</v>
      </c>
      <c r="X9" s="114" t="s">
        <v>25</v>
      </c>
      <c r="Y9" s="115" t="s">
        <v>518</v>
      </c>
      <c r="Z9" s="115" t="s">
        <v>519</v>
      </c>
      <c r="AA9" s="114" t="s">
        <v>25</v>
      </c>
      <c r="AB9" s="115" t="s">
        <v>518</v>
      </c>
      <c r="AC9" s="115" t="s">
        <v>519</v>
      </c>
      <c r="AD9" s="114" t="s">
        <v>25</v>
      </c>
      <c r="AE9" s="115" t="s">
        <v>518</v>
      </c>
      <c r="AF9" s="115" t="s">
        <v>519</v>
      </c>
      <c r="AG9" s="114" t="s">
        <v>25</v>
      </c>
      <c r="AH9" s="115" t="s">
        <v>518</v>
      </c>
      <c r="AI9" s="115" t="s">
        <v>519</v>
      </c>
      <c r="AJ9" s="114" t="s">
        <v>25</v>
      </c>
      <c r="AK9" s="115" t="s">
        <v>518</v>
      </c>
      <c r="AL9" s="115" t="s">
        <v>519</v>
      </c>
      <c r="AM9" s="114" t="s">
        <v>25</v>
      </c>
      <c r="AN9" s="115" t="s">
        <v>518</v>
      </c>
      <c r="AO9" s="116" t="s">
        <v>519</v>
      </c>
    </row>
    <row r="10" spans="1:41" s="200" customFormat="1" ht="13.8" thickBot="1" x14ac:dyDescent="0.3">
      <c r="A10" s="553"/>
      <c r="B10" s="580" t="s">
        <v>1010</v>
      </c>
      <c r="C10" s="127"/>
      <c r="D10" s="495">
        <v>10</v>
      </c>
      <c r="E10" s="117"/>
      <c r="F10" s="118"/>
      <c r="G10" s="119"/>
      <c r="H10" s="120"/>
      <c r="I10" s="118"/>
      <c r="J10" s="119"/>
      <c r="K10" s="120"/>
      <c r="L10" s="118"/>
      <c r="M10" s="119"/>
      <c r="N10" s="120"/>
      <c r="O10" s="118"/>
      <c r="P10" s="119"/>
      <c r="Q10" s="120"/>
      <c r="R10" s="118"/>
      <c r="S10" s="119"/>
      <c r="T10" s="120"/>
      <c r="U10" s="118"/>
      <c r="V10" s="119"/>
      <c r="W10" s="120"/>
      <c r="X10" s="118"/>
      <c r="Y10" s="119"/>
      <c r="Z10" s="120"/>
      <c r="AA10" s="118"/>
      <c r="AB10" s="119"/>
      <c r="AC10" s="120"/>
      <c r="AD10" s="118"/>
      <c r="AE10" s="119"/>
      <c r="AF10" s="120"/>
      <c r="AG10" s="118"/>
      <c r="AH10" s="119"/>
      <c r="AI10" s="120"/>
      <c r="AJ10" s="118"/>
      <c r="AK10" s="119"/>
      <c r="AL10" s="120"/>
      <c r="AM10" s="118"/>
      <c r="AN10" s="119"/>
      <c r="AO10" s="121"/>
    </row>
    <row r="11" spans="1:41" s="200" customFormat="1" ht="13.8" thickBot="1" x14ac:dyDescent="0.3">
      <c r="A11" s="553"/>
      <c r="B11" s="577"/>
      <c r="C11" s="124"/>
      <c r="D11" s="579"/>
      <c r="E11" s="122"/>
      <c r="F11" s="123"/>
      <c r="G11" s="124"/>
      <c r="H11" s="122"/>
      <c r="I11" s="123"/>
      <c r="J11" s="124"/>
      <c r="K11" s="122"/>
      <c r="L11" s="123"/>
      <c r="M11" s="124"/>
      <c r="N11" s="122"/>
      <c r="O11" s="123"/>
      <c r="P11" s="124"/>
      <c r="Q11" s="122"/>
      <c r="R11" s="123"/>
      <c r="S11" s="124"/>
      <c r="T11" s="122"/>
      <c r="U11" s="123"/>
      <c r="V11" s="124"/>
      <c r="W11" s="122"/>
      <c r="X11" s="123"/>
      <c r="Y11" s="124"/>
      <c r="Z11" s="122"/>
      <c r="AA11" s="123"/>
      <c r="AB11" s="124"/>
      <c r="AC11" s="122"/>
      <c r="AD11" s="123"/>
      <c r="AE11" s="124"/>
      <c r="AF11" s="122"/>
      <c r="AG11" s="123"/>
      <c r="AH11" s="124"/>
      <c r="AI11" s="122"/>
      <c r="AJ11" s="123"/>
      <c r="AK11" s="124"/>
      <c r="AL11" s="122"/>
      <c r="AM11" s="123"/>
      <c r="AN11" s="124"/>
      <c r="AO11" s="125"/>
    </row>
    <row r="12" spans="1:41" s="200" customFormat="1" ht="13.8" thickBot="1" x14ac:dyDescent="0.3">
      <c r="A12" s="553"/>
      <c r="B12" s="577"/>
      <c r="C12" s="124"/>
      <c r="D12" s="496"/>
      <c r="E12" s="122">
        <v>6</v>
      </c>
      <c r="F12" s="581"/>
      <c r="G12" s="582">
        <v>5.1180000000000003</v>
      </c>
      <c r="H12" s="583">
        <v>3.5270000000000001</v>
      </c>
      <c r="I12" s="581"/>
      <c r="J12" s="582">
        <v>5.1180000000000003</v>
      </c>
      <c r="K12" s="583">
        <v>3.5270000000000001</v>
      </c>
      <c r="L12" s="581"/>
      <c r="M12" s="582">
        <v>5.1180000000000003</v>
      </c>
      <c r="N12" s="583">
        <v>3.5270000000000001</v>
      </c>
      <c r="O12" s="581"/>
      <c r="P12" s="582">
        <v>5.1180000000000003</v>
      </c>
      <c r="Q12" s="583">
        <v>3.5270000000000001</v>
      </c>
      <c r="R12" s="581"/>
      <c r="S12" s="582">
        <v>5.1180000000000003</v>
      </c>
      <c r="T12" s="583">
        <v>3.5270000000000001</v>
      </c>
      <c r="U12" s="581"/>
      <c r="V12" s="582">
        <v>5.18</v>
      </c>
      <c r="W12" s="583">
        <v>3.528</v>
      </c>
      <c r="X12" s="581"/>
      <c r="Y12" s="582">
        <v>5.18</v>
      </c>
      <c r="Z12" s="583">
        <v>3.528</v>
      </c>
      <c r="AA12" s="581"/>
      <c r="AB12" s="582">
        <v>5.18</v>
      </c>
      <c r="AC12" s="583">
        <v>3.528</v>
      </c>
      <c r="AD12" s="581"/>
      <c r="AE12" s="582">
        <v>5.18</v>
      </c>
      <c r="AF12" s="583">
        <v>3.528</v>
      </c>
      <c r="AG12" s="581"/>
      <c r="AH12" s="582">
        <v>5.181</v>
      </c>
      <c r="AI12" s="583">
        <v>3.528</v>
      </c>
      <c r="AJ12" s="581"/>
      <c r="AK12" s="582">
        <v>5.181</v>
      </c>
      <c r="AL12" s="583">
        <v>3.528</v>
      </c>
      <c r="AM12" s="581"/>
      <c r="AN12" s="582">
        <v>5.181</v>
      </c>
      <c r="AO12" s="583">
        <v>3.528</v>
      </c>
    </row>
    <row r="13" spans="1:41" s="200" customFormat="1" ht="13.8" thickBot="1" x14ac:dyDescent="0.3">
      <c r="A13" s="553"/>
      <c r="B13" s="507"/>
      <c r="C13" s="124"/>
      <c r="D13" s="126"/>
      <c r="E13" s="117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22"/>
      <c r="R13" s="123"/>
      <c r="S13" s="124"/>
      <c r="T13" s="122"/>
      <c r="U13" s="123"/>
      <c r="V13" s="124"/>
      <c r="W13" s="122"/>
      <c r="X13" s="123"/>
      <c r="Y13" s="124"/>
      <c r="Z13" s="122"/>
      <c r="AA13" s="123"/>
      <c r="AB13" s="124"/>
      <c r="AC13" s="122"/>
      <c r="AD13" s="123"/>
      <c r="AE13" s="124"/>
      <c r="AF13" s="122"/>
      <c r="AG13" s="123"/>
      <c r="AH13" s="124"/>
      <c r="AI13" s="122"/>
      <c r="AJ13" s="123"/>
      <c r="AK13" s="124"/>
      <c r="AL13" s="122"/>
      <c r="AM13" s="123"/>
      <c r="AN13" s="124"/>
      <c r="AO13" s="125"/>
    </row>
    <row r="14" spans="1:41" s="200" customFormat="1" ht="13.8" thickBot="1" x14ac:dyDescent="0.3">
      <c r="A14" s="553"/>
      <c r="B14" s="507"/>
      <c r="C14" s="124"/>
      <c r="D14" s="110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22"/>
      <c r="R14" s="123"/>
      <c r="S14" s="124"/>
      <c r="T14" s="122"/>
      <c r="U14" s="123"/>
      <c r="V14" s="124"/>
      <c r="W14" s="122"/>
      <c r="X14" s="123"/>
      <c r="Y14" s="124"/>
      <c r="Z14" s="122"/>
      <c r="AA14" s="123"/>
      <c r="AB14" s="124"/>
      <c r="AC14" s="122"/>
      <c r="AD14" s="123"/>
      <c r="AE14" s="124"/>
      <c r="AF14" s="122"/>
      <c r="AG14" s="123"/>
      <c r="AH14" s="124"/>
      <c r="AI14" s="122"/>
      <c r="AJ14" s="123"/>
      <c r="AK14" s="124"/>
      <c r="AL14" s="122"/>
      <c r="AM14" s="123"/>
      <c r="AN14" s="124"/>
      <c r="AO14" s="125"/>
    </row>
    <row r="15" spans="1:41" s="200" customFormat="1" ht="13.8" thickBot="1" x14ac:dyDescent="0.3">
      <c r="A15" s="553"/>
      <c r="B15" s="507"/>
      <c r="C15" s="124"/>
      <c r="D15" s="127"/>
      <c r="E15" s="122"/>
      <c r="F15" s="123"/>
      <c r="G15" s="124"/>
      <c r="H15" s="122"/>
      <c r="I15" s="123"/>
      <c r="J15" s="124"/>
      <c r="K15" s="122"/>
      <c r="L15" s="123"/>
      <c r="M15" s="124"/>
      <c r="N15" s="122"/>
      <c r="O15" s="123"/>
      <c r="P15" s="124"/>
      <c r="Q15" s="122"/>
      <c r="R15" s="123"/>
      <c r="S15" s="124"/>
      <c r="T15" s="122"/>
      <c r="U15" s="123"/>
      <c r="V15" s="124"/>
      <c r="W15" s="122"/>
      <c r="X15" s="123"/>
      <c r="Y15" s="124"/>
      <c r="Z15" s="122"/>
      <c r="AA15" s="123"/>
      <c r="AB15" s="124"/>
      <c r="AC15" s="122"/>
      <c r="AD15" s="123"/>
      <c r="AE15" s="124"/>
      <c r="AF15" s="122"/>
      <c r="AG15" s="123"/>
      <c r="AH15" s="124"/>
      <c r="AI15" s="122"/>
      <c r="AJ15" s="123"/>
      <c r="AK15" s="124"/>
      <c r="AL15" s="122"/>
      <c r="AM15" s="123"/>
      <c r="AN15" s="124"/>
      <c r="AO15" s="125"/>
    </row>
    <row r="16" spans="1:41" s="200" customFormat="1" ht="13.8" thickBot="1" x14ac:dyDescent="0.3">
      <c r="A16" s="553"/>
      <c r="B16" s="507"/>
      <c r="C16" s="124"/>
      <c r="D16" s="126"/>
      <c r="E16" s="117"/>
      <c r="F16" s="123"/>
      <c r="G16" s="124"/>
      <c r="H16" s="122"/>
      <c r="I16" s="123"/>
      <c r="J16" s="124"/>
      <c r="K16" s="122"/>
      <c r="L16" s="123"/>
      <c r="M16" s="124"/>
      <c r="N16" s="122"/>
      <c r="O16" s="123"/>
      <c r="P16" s="124"/>
      <c r="Q16" s="122"/>
      <c r="R16" s="123"/>
      <c r="S16" s="124"/>
      <c r="T16" s="122"/>
      <c r="U16" s="123"/>
      <c r="V16" s="124"/>
      <c r="W16" s="122"/>
      <c r="X16" s="123"/>
      <c r="Y16" s="124"/>
      <c r="Z16" s="122"/>
      <c r="AA16" s="123"/>
      <c r="AB16" s="124"/>
      <c r="AC16" s="122"/>
      <c r="AD16" s="123"/>
      <c r="AE16" s="124"/>
      <c r="AF16" s="122"/>
      <c r="AG16" s="123"/>
      <c r="AH16" s="124"/>
      <c r="AI16" s="122"/>
      <c r="AJ16" s="123"/>
      <c r="AK16" s="124"/>
      <c r="AL16" s="122"/>
      <c r="AM16" s="123"/>
      <c r="AN16" s="124"/>
      <c r="AO16" s="125"/>
    </row>
    <row r="17" spans="1:41" s="200" customFormat="1" ht="13.8" thickBot="1" x14ac:dyDescent="0.3">
      <c r="A17" s="553"/>
      <c r="B17" s="507"/>
      <c r="C17" s="124"/>
      <c r="D17" s="110"/>
      <c r="E17" s="122"/>
      <c r="F17" s="123"/>
      <c r="G17" s="124"/>
      <c r="H17" s="122"/>
      <c r="I17" s="123"/>
      <c r="J17" s="124"/>
      <c r="K17" s="122"/>
      <c r="L17" s="123"/>
      <c r="M17" s="124"/>
      <c r="N17" s="122"/>
      <c r="O17" s="123"/>
      <c r="P17" s="124"/>
      <c r="Q17" s="122"/>
      <c r="R17" s="123"/>
      <c r="S17" s="124"/>
      <c r="T17" s="122"/>
      <c r="U17" s="123"/>
      <c r="V17" s="124"/>
      <c r="W17" s="122"/>
      <c r="X17" s="123"/>
      <c r="Y17" s="124"/>
      <c r="Z17" s="122"/>
      <c r="AA17" s="123"/>
      <c r="AB17" s="124"/>
      <c r="AC17" s="122"/>
      <c r="AD17" s="123"/>
      <c r="AE17" s="124"/>
      <c r="AF17" s="122"/>
      <c r="AG17" s="123"/>
      <c r="AH17" s="124"/>
      <c r="AI17" s="122"/>
      <c r="AJ17" s="123"/>
      <c r="AK17" s="124"/>
      <c r="AL17" s="122"/>
      <c r="AM17" s="123"/>
      <c r="AN17" s="124"/>
      <c r="AO17" s="125"/>
    </row>
    <row r="18" spans="1:41" s="200" customFormat="1" ht="13.8" thickBot="1" x14ac:dyDescent="0.3">
      <c r="A18" s="553"/>
      <c r="B18" s="507"/>
      <c r="C18" s="124"/>
      <c r="D18" s="127"/>
      <c r="E18" s="122"/>
      <c r="F18" s="123"/>
      <c r="G18" s="124"/>
      <c r="H18" s="122"/>
      <c r="I18" s="123"/>
      <c r="J18" s="124"/>
      <c r="K18" s="122"/>
      <c r="L18" s="123"/>
      <c r="M18" s="124"/>
      <c r="N18" s="122"/>
      <c r="O18" s="123"/>
      <c r="P18" s="124"/>
      <c r="Q18" s="122"/>
      <c r="R18" s="123"/>
      <c r="S18" s="124"/>
      <c r="T18" s="122"/>
      <c r="U18" s="123"/>
      <c r="V18" s="124"/>
      <c r="W18" s="122"/>
      <c r="X18" s="123"/>
      <c r="Y18" s="124"/>
      <c r="Z18" s="122"/>
      <c r="AA18" s="123"/>
      <c r="AB18" s="124"/>
      <c r="AC18" s="122"/>
      <c r="AD18" s="123"/>
      <c r="AE18" s="124"/>
      <c r="AF18" s="122"/>
      <c r="AG18" s="123"/>
      <c r="AH18" s="124"/>
      <c r="AI18" s="122"/>
      <c r="AJ18" s="123"/>
      <c r="AK18" s="124"/>
      <c r="AL18" s="122"/>
      <c r="AM18" s="123"/>
      <c r="AN18" s="124"/>
      <c r="AO18" s="125"/>
    </row>
    <row r="19" spans="1:41" s="200" customFormat="1" ht="13.8" thickBot="1" x14ac:dyDescent="0.3">
      <c r="A19" s="553"/>
      <c r="B19" s="507"/>
      <c r="C19" s="124"/>
      <c r="D19" s="126"/>
      <c r="E19" s="117"/>
      <c r="F19" s="123"/>
      <c r="G19" s="124"/>
      <c r="H19" s="122"/>
      <c r="I19" s="123"/>
      <c r="J19" s="124"/>
      <c r="K19" s="122"/>
      <c r="L19" s="123"/>
      <c r="M19" s="124"/>
      <c r="N19" s="122"/>
      <c r="O19" s="123"/>
      <c r="P19" s="124"/>
      <c r="Q19" s="122"/>
      <c r="R19" s="123"/>
      <c r="S19" s="124"/>
      <c r="T19" s="122"/>
      <c r="U19" s="123"/>
      <c r="V19" s="124"/>
      <c r="W19" s="122"/>
      <c r="X19" s="123"/>
      <c r="Y19" s="124"/>
      <c r="Z19" s="122"/>
      <c r="AA19" s="123"/>
      <c r="AB19" s="124"/>
      <c r="AC19" s="122"/>
      <c r="AD19" s="123"/>
      <c r="AE19" s="124"/>
      <c r="AF19" s="122"/>
      <c r="AG19" s="123"/>
      <c r="AH19" s="124"/>
      <c r="AI19" s="122"/>
      <c r="AJ19" s="123"/>
      <c r="AK19" s="124"/>
      <c r="AL19" s="122"/>
      <c r="AM19" s="123"/>
      <c r="AN19" s="124"/>
      <c r="AO19" s="125"/>
    </row>
    <row r="20" spans="1:41" s="200" customFormat="1" ht="13.8" thickBot="1" x14ac:dyDescent="0.3">
      <c r="A20" s="553"/>
      <c r="B20" s="507"/>
      <c r="C20" s="124"/>
      <c r="D20" s="110"/>
      <c r="E20" s="122"/>
      <c r="F20" s="123"/>
      <c r="G20" s="124"/>
      <c r="H20" s="122"/>
      <c r="I20" s="123"/>
      <c r="J20" s="124"/>
      <c r="K20" s="122"/>
      <c r="L20" s="123"/>
      <c r="M20" s="124"/>
      <c r="N20" s="122"/>
      <c r="O20" s="123"/>
      <c r="P20" s="124"/>
      <c r="Q20" s="122"/>
      <c r="R20" s="123"/>
      <c r="S20" s="124"/>
      <c r="T20" s="122"/>
      <c r="U20" s="123"/>
      <c r="V20" s="124"/>
      <c r="W20" s="122"/>
      <c r="X20" s="123"/>
      <c r="Y20" s="124"/>
      <c r="Z20" s="122"/>
      <c r="AA20" s="123"/>
      <c r="AB20" s="124"/>
      <c r="AC20" s="122"/>
      <c r="AD20" s="123"/>
      <c r="AE20" s="124"/>
      <c r="AF20" s="122"/>
      <c r="AG20" s="123"/>
      <c r="AH20" s="124"/>
      <c r="AI20" s="122"/>
      <c r="AJ20" s="123"/>
      <c r="AK20" s="124"/>
      <c r="AL20" s="122"/>
      <c r="AM20" s="123"/>
      <c r="AN20" s="124"/>
      <c r="AO20" s="125"/>
    </row>
    <row r="21" spans="1:41" s="200" customFormat="1" ht="13.8" thickBot="1" x14ac:dyDescent="0.3">
      <c r="A21" s="553"/>
      <c r="B21" s="508"/>
      <c r="C21" s="126"/>
      <c r="D21" s="128"/>
      <c r="E21" s="122"/>
      <c r="F21" s="129"/>
      <c r="G21" s="126"/>
      <c r="H21" s="130"/>
      <c r="I21" s="129"/>
      <c r="J21" s="126"/>
      <c r="K21" s="130"/>
      <c r="L21" s="129"/>
      <c r="M21" s="126"/>
      <c r="N21" s="130"/>
      <c r="O21" s="129"/>
      <c r="P21" s="126"/>
      <c r="Q21" s="130"/>
      <c r="R21" s="129"/>
      <c r="S21" s="126"/>
      <c r="T21" s="130"/>
      <c r="U21" s="129"/>
      <c r="V21" s="126"/>
      <c r="W21" s="130"/>
      <c r="X21" s="129"/>
      <c r="Y21" s="126"/>
      <c r="Z21" s="130"/>
      <c r="AA21" s="129"/>
      <c r="AB21" s="126"/>
      <c r="AC21" s="130"/>
      <c r="AD21" s="129"/>
      <c r="AE21" s="126"/>
      <c r="AF21" s="130"/>
      <c r="AG21" s="129"/>
      <c r="AH21" s="126"/>
      <c r="AI21" s="130"/>
      <c r="AJ21" s="129"/>
      <c r="AK21" s="126"/>
      <c r="AL21" s="130"/>
      <c r="AM21" s="129"/>
      <c r="AN21" s="126"/>
      <c r="AO21" s="131"/>
    </row>
    <row r="22" spans="1:41" s="200" customFormat="1" ht="13.8" thickBot="1" x14ac:dyDescent="0.3">
      <c r="A22" s="553"/>
      <c r="B22" s="509" t="s">
        <v>522</v>
      </c>
      <c r="C22" s="509"/>
      <c r="D22" s="509"/>
      <c r="E22" s="132"/>
      <c r="F22" s="133"/>
      <c r="G22" s="119"/>
      <c r="H22" s="120"/>
      <c r="I22" s="133"/>
      <c r="J22" s="119"/>
      <c r="K22" s="120"/>
      <c r="L22" s="133"/>
      <c r="M22" s="119"/>
      <c r="N22" s="120"/>
      <c r="O22" s="133"/>
      <c r="P22" s="119"/>
      <c r="Q22" s="120"/>
      <c r="R22" s="133"/>
      <c r="S22" s="119"/>
      <c r="T22" s="120"/>
      <c r="U22" s="133"/>
      <c r="V22" s="119"/>
      <c r="W22" s="120"/>
      <c r="X22" s="133"/>
      <c r="Y22" s="119"/>
      <c r="Z22" s="120"/>
      <c r="AA22" s="133"/>
      <c r="AB22" s="119"/>
      <c r="AC22" s="120"/>
      <c r="AD22" s="133"/>
      <c r="AE22" s="119"/>
      <c r="AF22" s="120"/>
      <c r="AG22" s="133"/>
      <c r="AH22" s="119"/>
      <c r="AI22" s="120"/>
      <c r="AJ22" s="133"/>
      <c r="AK22" s="119"/>
      <c r="AL22" s="120"/>
      <c r="AM22" s="133"/>
      <c r="AN22" s="119"/>
      <c r="AO22" s="121"/>
    </row>
    <row r="23" spans="1:41" s="200" customFormat="1" ht="13.8" thickBot="1" x14ac:dyDescent="0.3">
      <c r="A23" s="553"/>
      <c r="B23" s="510"/>
      <c r="C23" s="510"/>
      <c r="D23" s="510"/>
      <c r="E23" s="134"/>
      <c r="F23" s="135"/>
      <c r="G23" s="124"/>
      <c r="H23" s="122"/>
      <c r="I23" s="135"/>
      <c r="J23" s="124"/>
      <c r="K23" s="122"/>
      <c r="L23" s="135"/>
      <c r="M23" s="124"/>
      <c r="N23" s="122"/>
      <c r="O23" s="135"/>
      <c r="P23" s="124"/>
      <c r="Q23" s="122"/>
      <c r="R23" s="135"/>
      <c r="S23" s="124"/>
      <c r="T23" s="122"/>
      <c r="U23" s="135"/>
      <c r="V23" s="124"/>
      <c r="W23" s="122"/>
      <c r="X23" s="135"/>
      <c r="Y23" s="124"/>
      <c r="Z23" s="122"/>
      <c r="AA23" s="135"/>
      <c r="AB23" s="124"/>
      <c r="AC23" s="122"/>
      <c r="AD23" s="135"/>
      <c r="AE23" s="124"/>
      <c r="AF23" s="122"/>
      <c r="AG23" s="135"/>
      <c r="AH23" s="124"/>
      <c r="AI23" s="122"/>
      <c r="AJ23" s="135"/>
      <c r="AK23" s="124"/>
      <c r="AL23" s="122"/>
      <c r="AM23" s="135"/>
      <c r="AN23" s="124"/>
      <c r="AO23" s="125"/>
    </row>
    <row r="24" spans="1:41" s="200" customFormat="1" ht="13.8" thickBot="1" x14ac:dyDescent="0.3">
      <c r="A24" s="553"/>
      <c r="B24" s="511"/>
      <c r="C24" s="511"/>
      <c r="D24" s="511"/>
      <c r="E24" s="136"/>
      <c r="F24" s="137"/>
      <c r="G24" s="582">
        <v>5.1180000000000003</v>
      </c>
      <c r="H24" s="583">
        <v>3.5270000000000001</v>
      </c>
      <c r="I24" s="137"/>
      <c r="J24" s="582">
        <v>5.1180000000000003</v>
      </c>
      <c r="K24" s="583">
        <v>3.5270000000000001</v>
      </c>
      <c r="L24" s="137"/>
      <c r="M24" s="582">
        <v>5.1180000000000003</v>
      </c>
      <c r="N24" s="583">
        <v>3.5270000000000001</v>
      </c>
      <c r="O24" s="137"/>
      <c r="P24" s="582">
        <v>5.1180000000000003</v>
      </c>
      <c r="Q24" s="583">
        <v>3.5270000000000001</v>
      </c>
      <c r="R24" s="137"/>
      <c r="S24" s="582">
        <v>5.1180000000000003</v>
      </c>
      <c r="T24" s="583">
        <v>3.5270000000000001</v>
      </c>
      <c r="U24" s="137"/>
      <c r="V24" s="582">
        <v>5.18</v>
      </c>
      <c r="W24" s="583">
        <v>3.528</v>
      </c>
      <c r="X24" s="137"/>
      <c r="Y24" s="582">
        <v>5.18</v>
      </c>
      <c r="Z24" s="583">
        <v>3.528</v>
      </c>
      <c r="AA24" s="137"/>
      <c r="AB24" s="582">
        <v>5.18</v>
      </c>
      <c r="AC24" s="583">
        <v>3.528</v>
      </c>
      <c r="AD24" s="137"/>
      <c r="AE24" s="582">
        <v>5.18</v>
      </c>
      <c r="AF24" s="583">
        <v>3.528</v>
      </c>
      <c r="AG24" s="137"/>
      <c r="AH24" s="582">
        <v>5.181</v>
      </c>
      <c r="AI24" s="583">
        <v>3.528</v>
      </c>
      <c r="AJ24" s="137"/>
      <c r="AK24" s="582">
        <v>5.181</v>
      </c>
      <c r="AL24" s="583">
        <v>3.528</v>
      </c>
      <c r="AM24" s="137"/>
      <c r="AN24" s="582">
        <v>5.181</v>
      </c>
      <c r="AO24" s="583">
        <v>3.528</v>
      </c>
    </row>
    <row r="25" spans="1:41" s="200" customFormat="1" ht="13.5" customHeight="1" thickBot="1" x14ac:dyDescent="0.3">
      <c r="A25" s="512"/>
      <c r="B25" s="514" t="s">
        <v>523</v>
      </c>
      <c r="C25" s="515"/>
      <c r="D25" s="516"/>
      <c r="E25" s="139" t="s">
        <v>497</v>
      </c>
      <c r="F25" s="493" t="s">
        <v>513</v>
      </c>
      <c r="G25" s="495" t="s">
        <v>514</v>
      </c>
      <c r="H25" s="497" t="s">
        <v>515</v>
      </c>
      <c r="I25" s="493" t="s">
        <v>513</v>
      </c>
      <c r="J25" s="495" t="s">
        <v>514</v>
      </c>
      <c r="K25" s="497" t="s">
        <v>515</v>
      </c>
      <c r="L25" s="493" t="s">
        <v>513</v>
      </c>
      <c r="M25" s="495" t="s">
        <v>514</v>
      </c>
      <c r="N25" s="497" t="s">
        <v>515</v>
      </c>
      <c r="O25" s="493" t="s">
        <v>513</v>
      </c>
      <c r="P25" s="495" t="s">
        <v>514</v>
      </c>
      <c r="Q25" s="497" t="s">
        <v>515</v>
      </c>
      <c r="R25" s="493" t="s">
        <v>513</v>
      </c>
      <c r="S25" s="495" t="s">
        <v>514</v>
      </c>
      <c r="T25" s="497" t="s">
        <v>515</v>
      </c>
      <c r="U25" s="493" t="s">
        <v>513</v>
      </c>
      <c r="V25" s="495" t="s">
        <v>514</v>
      </c>
      <c r="W25" s="497" t="s">
        <v>515</v>
      </c>
      <c r="X25" s="493" t="s">
        <v>513</v>
      </c>
      <c r="Y25" s="495" t="s">
        <v>514</v>
      </c>
      <c r="Z25" s="497" t="s">
        <v>515</v>
      </c>
      <c r="AA25" s="493" t="s">
        <v>513</v>
      </c>
      <c r="AB25" s="495" t="s">
        <v>514</v>
      </c>
      <c r="AC25" s="497" t="s">
        <v>515</v>
      </c>
      <c r="AD25" s="493" t="s">
        <v>513</v>
      </c>
      <c r="AE25" s="495" t="s">
        <v>514</v>
      </c>
      <c r="AF25" s="497" t="s">
        <v>515</v>
      </c>
      <c r="AG25" s="493" t="s">
        <v>513</v>
      </c>
      <c r="AH25" s="495" t="s">
        <v>514</v>
      </c>
      <c r="AI25" s="497" t="s">
        <v>515</v>
      </c>
      <c r="AJ25" s="493" t="s">
        <v>513</v>
      </c>
      <c r="AK25" s="495" t="s">
        <v>514</v>
      </c>
      <c r="AL25" s="497" t="s">
        <v>515</v>
      </c>
      <c r="AM25" s="493" t="s">
        <v>513</v>
      </c>
      <c r="AN25" s="495" t="s">
        <v>514</v>
      </c>
      <c r="AO25" s="497" t="s">
        <v>515</v>
      </c>
    </row>
    <row r="26" spans="1:41" s="200" customFormat="1" ht="13.8" thickBot="1" x14ac:dyDescent="0.3">
      <c r="A26" s="513"/>
      <c r="B26" s="517"/>
      <c r="C26" s="518"/>
      <c r="D26" s="519"/>
      <c r="E26" s="140" t="s">
        <v>512</v>
      </c>
      <c r="F26" s="494"/>
      <c r="G26" s="496"/>
      <c r="H26" s="498"/>
      <c r="I26" s="494"/>
      <c r="J26" s="496"/>
      <c r="K26" s="498"/>
      <c r="L26" s="494"/>
      <c r="M26" s="496"/>
      <c r="N26" s="498"/>
      <c r="O26" s="494"/>
      <c r="P26" s="496"/>
      <c r="Q26" s="498"/>
      <c r="R26" s="494"/>
      <c r="S26" s="496"/>
      <c r="T26" s="498"/>
      <c r="U26" s="494"/>
      <c r="V26" s="496"/>
      <c r="W26" s="498"/>
      <c r="X26" s="494"/>
      <c r="Y26" s="496"/>
      <c r="Z26" s="498"/>
      <c r="AA26" s="494"/>
      <c r="AB26" s="496"/>
      <c r="AC26" s="498"/>
      <c r="AD26" s="494"/>
      <c r="AE26" s="496"/>
      <c r="AF26" s="498"/>
      <c r="AG26" s="494"/>
      <c r="AH26" s="496"/>
      <c r="AI26" s="498"/>
      <c r="AJ26" s="494"/>
      <c r="AK26" s="496"/>
      <c r="AL26" s="498"/>
      <c r="AM26" s="494"/>
      <c r="AN26" s="496"/>
      <c r="AO26" s="498"/>
    </row>
    <row r="27" spans="1:41" s="200" customFormat="1" ht="13.8" thickBot="1" x14ac:dyDescent="0.3">
      <c r="A27" s="513"/>
      <c r="B27" s="520"/>
      <c r="C27" s="521"/>
      <c r="D27" s="522"/>
      <c r="E27" s="141" t="s">
        <v>517</v>
      </c>
      <c r="F27" s="142" t="s">
        <v>25</v>
      </c>
      <c r="G27" s="115" t="s">
        <v>518</v>
      </c>
      <c r="H27" s="115" t="s">
        <v>519</v>
      </c>
      <c r="I27" s="142" t="s">
        <v>25</v>
      </c>
      <c r="J27" s="115" t="s">
        <v>518</v>
      </c>
      <c r="K27" s="115" t="s">
        <v>519</v>
      </c>
      <c r="L27" s="142" t="s">
        <v>25</v>
      </c>
      <c r="M27" s="115" t="s">
        <v>518</v>
      </c>
      <c r="N27" s="115" t="s">
        <v>519</v>
      </c>
      <c r="O27" s="142" t="s">
        <v>25</v>
      </c>
      <c r="P27" s="115" t="s">
        <v>518</v>
      </c>
      <c r="Q27" s="115" t="s">
        <v>519</v>
      </c>
      <c r="R27" s="142" t="s">
        <v>25</v>
      </c>
      <c r="S27" s="115" t="s">
        <v>518</v>
      </c>
      <c r="T27" s="115" t="s">
        <v>519</v>
      </c>
      <c r="U27" s="142" t="s">
        <v>25</v>
      </c>
      <c r="V27" s="115" t="s">
        <v>518</v>
      </c>
      <c r="W27" s="115" t="s">
        <v>519</v>
      </c>
      <c r="X27" s="142" t="s">
        <v>25</v>
      </c>
      <c r="Y27" s="115" t="s">
        <v>518</v>
      </c>
      <c r="Z27" s="115" t="s">
        <v>519</v>
      </c>
      <c r="AA27" s="142" t="s">
        <v>25</v>
      </c>
      <c r="AB27" s="115" t="s">
        <v>518</v>
      </c>
      <c r="AC27" s="115" t="s">
        <v>519</v>
      </c>
      <c r="AD27" s="142" t="s">
        <v>25</v>
      </c>
      <c r="AE27" s="115" t="s">
        <v>518</v>
      </c>
      <c r="AF27" s="115" t="s">
        <v>519</v>
      </c>
      <c r="AG27" s="142" t="s">
        <v>25</v>
      </c>
      <c r="AH27" s="115" t="s">
        <v>518</v>
      </c>
      <c r="AI27" s="115" t="s">
        <v>519</v>
      </c>
      <c r="AJ27" s="142" t="s">
        <v>25</v>
      </c>
      <c r="AK27" s="115" t="s">
        <v>518</v>
      </c>
      <c r="AL27" s="115" t="s">
        <v>519</v>
      </c>
      <c r="AM27" s="142" t="s">
        <v>25</v>
      </c>
      <c r="AN27" s="115" t="s">
        <v>518</v>
      </c>
      <c r="AO27" s="116" t="s">
        <v>519</v>
      </c>
    </row>
    <row r="28" spans="1:41" s="200" customFormat="1" ht="40.5" customHeight="1" thickBot="1" x14ac:dyDescent="0.3">
      <c r="A28" s="513"/>
      <c r="B28" s="584" t="s">
        <v>1015</v>
      </c>
      <c r="C28" s="585"/>
      <c r="D28" s="586"/>
      <c r="E28" s="132">
        <v>110</v>
      </c>
      <c r="F28" s="581"/>
      <c r="G28" s="582">
        <v>5.1180000000000003</v>
      </c>
      <c r="H28" s="583">
        <v>3.5270000000000001</v>
      </c>
      <c r="I28" s="581"/>
      <c r="J28" s="582">
        <v>5.1180000000000003</v>
      </c>
      <c r="K28" s="583">
        <v>3.5270000000000001</v>
      </c>
      <c r="L28" s="581"/>
      <c r="M28" s="582">
        <v>5.1180000000000003</v>
      </c>
      <c r="N28" s="583">
        <v>3.5270000000000001</v>
      </c>
      <c r="O28" s="581"/>
      <c r="P28" s="582">
        <v>5.1180000000000003</v>
      </c>
      <c r="Q28" s="583">
        <v>3.5270000000000001</v>
      </c>
      <c r="R28" s="581"/>
      <c r="S28" s="582">
        <v>5.1180000000000003</v>
      </c>
      <c r="T28" s="583">
        <v>3.5270000000000001</v>
      </c>
      <c r="U28" s="581"/>
      <c r="V28" s="582">
        <v>5.18</v>
      </c>
      <c r="W28" s="583">
        <v>3.528</v>
      </c>
      <c r="X28" s="581"/>
      <c r="Y28" s="582">
        <v>5.18</v>
      </c>
      <c r="Z28" s="583">
        <v>3.528</v>
      </c>
      <c r="AA28" s="581"/>
      <c r="AB28" s="582">
        <v>5.18</v>
      </c>
      <c r="AC28" s="583">
        <v>3.528</v>
      </c>
      <c r="AD28" s="581"/>
      <c r="AE28" s="582">
        <v>5.18</v>
      </c>
      <c r="AF28" s="583">
        <v>3.528</v>
      </c>
      <c r="AG28" s="581"/>
      <c r="AH28" s="582">
        <v>5.181</v>
      </c>
      <c r="AI28" s="583">
        <v>3.528</v>
      </c>
      <c r="AJ28" s="581"/>
      <c r="AK28" s="582">
        <v>5.181</v>
      </c>
      <c r="AL28" s="583">
        <v>3.528</v>
      </c>
      <c r="AM28" s="581"/>
      <c r="AN28" s="582">
        <v>5.181</v>
      </c>
      <c r="AO28" s="583">
        <v>3.528</v>
      </c>
    </row>
    <row r="29" spans="1:41" s="200" customFormat="1" ht="13.8" thickBot="1" x14ac:dyDescent="0.3">
      <c r="A29" s="513"/>
      <c r="B29" s="529"/>
      <c r="C29" s="532"/>
      <c r="D29" s="533"/>
      <c r="E29" s="134"/>
      <c r="F29" s="123"/>
      <c r="G29" s="124"/>
      <c r="H29" s="122"/>
      <c r="I29" s="123"/>
      <c r="J29" s="124"/>
      <c r="K29" s="122"/>
      <c r="L29" s="123"/>
      <c r="M29" s="124"/>
      <c r="N29" s="122"/>
      <c r="O29" s="123"/>
      <c r="P29" s="124"/>
      <c r="Q29" s="122"/>
      <c r="R29" s="123"/>
      <c r="S29" s="124"/>
      <c r="T29" s="122"/>
      <c r="U29" s="123"/>
      <c r="V29" s="124"/>
      <c r="W29" s="122"/>
      <c r="X29" s="123"/>
      <c r="Y29" s="124"/>
      <c r="Z29" s="122"/>
      <c r="AA29" s="123"/>
      <c r="AB29" s="124"/>
      <c r="AC29" s="122"/>
      <c r="AD29" s="123"/>
      <c r="AE29" s="124"/>
      <c r="AF29" s="122"/>
      <c r="AG29" s="123"/>
      <c r="AH29" s="124"/>
      <c r="AI29" s="122"/>
      <c r="AJ29" s="123"/>
      <c r="AK29" s="124"/>
      <c r="AL29" s="122"/>
      <c r="AM29" s="123"/>
      <c r="AN29" s="124"/>
      <c r="AO29" s="125"/>
    </row>
    <row r="30" spans="1:41" s="200" customFormat="1" ht="13.8" thickBot="1" x14ac:dyDescent="0.3">
      <c r="A30" s="513"/>
      <c r="B30" s="529"/>
      <c r="C30" s="532"/>
      <c r="D30" s="533"/>
      <c r="E30" s="134"/>
      <c r="F30" s="123"/>
      <c r="G30" s="124"/>
      <c r="H30" s="122"/>
      <c r="I30" s="123"/>
      <c r="J30" s="124"/>
      <c r="K30" s="122"/>
      <c r="L30" s="123"/>
      <c r="M30" s="124"/>
      <c r="N30" s="122"/>
      <c r="O30" s="123"/>
      <c r="P30" s="124"/>
      <c r="Q30" s="122"/>
      <c r="R30" s="123"/>
      <c r="S30" s="124"/>
      <c r="T30" s="122"/>
      <c r="U30" s="123"/>
      <c r="V30" s="124"/>
      <c r="W30" s="122"/>
      <c r="X30" s="123"/>
      <c r="Y30" s="124"/>
      <c r="Z30" s="122"/>
      <c r="AA30" s="123"/>
      <c r="AB30" s="124"/>
      <c r="AC30" s="122"/>
      <c r="AD30" s="123"/>
      <c r="AE30" s="124"/>
      <c r="AF30" s="122"/>
      <c r="AG30" s="123"/>
      <c r="AH30" s="124"/>
      <c r="AI30" s="122"/>
      <c r="AJ30" s="123"/>
      <c r="AK30" s="124"/>
      <c r="AL30" s="122"/>
      <c r="AM30" s="123"/>
      <c r="AN30" s="124"/>
      <c r="AO30" s="125"/>
    </row>
    <row r="31" spans="1:41" s="200" customFormat="1" ht="13.8" thickBot="1" x14ac:dyDescent="0.3">
      <c r="A31" s="513"/>
      <c r="B31" s="529"/>
      <c r="C31" s="532"/>
      <c r="D31" s="533"/>
      <c r="E31" s="134"/>
      <c r="F31" s="123"/>
      <c r="G31" s="124"/>
      <c r="H31" s="122"/>
      <c r="I31" s="123"/>
      <c r="J31" s="124"/>
      <c r="K31" s="122"/>
      <c r="L31" s="123"/>
      <c r="M31" s="124"/>
      <c r="N31" s="122"/>
      <c r="O31" s="123"/>
      <c r="P31" s="124"/>
      <c r="Q31" s="122"/>
      <c r="R31" s="123"/>
      <c r="S31" s="124"/>
      <c r="T31" s="122"/>
      <c r="U31" s="123"/>
      <c r="V31" s="124"/>
      <c r="W31" s="122"/>
      <c r="X31" s="123"/>
      <c r="Y31" s="124"/>
      <c r="Z31" s="122"/>
      <c r="AA31" s="123"/>
      <c r="AB31" s="124"/>
      <c r="AC31" s="122"/>
      <c r="AD31" s="123"/>
      <c r="AE31" s="124"/>
      <c r="AF31" s="122"/>
      <c r="AG31" s="123"/>
      <c r="AH31" s="124"/>
      <c r="AI31" s="122"/>
      <c r="AJ31" s="123"/>
      <c r="AK31" s="124"/>
      <c r="AL31" s="122"/>
      <c r="AM31" s="123"/>
      <c r="AN31" s="124"/>
      <c r="AO31" s="125"/>
    </row>
    <row r="32" spans="1:41" s="200" customFormat="1" ht="13.8" thickBot="1" x14ac:dyDescent="0.3">
      <c r="A32" s="513"/>
      <c r="B32" s="529"/>
      <c r="C32" s="532"/>
      <c r="D32" s="533"/>
      <c r="E32" s="134"/>
      <c r="F32" s="123"/>
      <c r="G32" s="124"/>
      <c r="H32" s="122"/>
      <c r="I32" s="123"/>
      <c r="J32" s="124"/>
      <c r="K32" s="122"/>
      <c r="L32" s="123"/>
      <c r="M32" s="124"/>
      <c r="N32" s="122"/>
      <c r="O32" s="123"/>
      <c r="P32" s="124"/>
      <c r="Q32" s="122"/>
      <c r="R32" s="123"/>
      <c r="S32" s="124"/>
      <c r="T32" s="122"/>
      <c r="U32" s="123"/>
      <c r="V32" s="124"/>
      <c r="W32" s="122"/>
      <c r="X32" s="123"/>
      <c r="Y32" s="124"/>
      <c r="Z32" s="122"/>
      <c r="AA32" s="123"/>
      <c r="AB32" s="124"/>
      <c r="AC32" s="122"/>
      <c r="AD32" s="123"/>
      <c r="AE32" s="124"/>
      <c r="AF32" s="122"/>
      <c r="AG32" s="123"/>
      <c r="AH32" s="124"/>
      <c r="AI32" s="122"/>
      <c r="AJ32" s="123"/>
      <c r="AK32" s="124"/>
      <c r="AL32" s="122"/>
      <c r="AM32" s="123"/>
      <c r="AN32" s="124"/>
      <c r="AO32" s="125"/>
    </row>
    <row r="33" spans="1:41" s="200" customFormat="1" ht="13.8" thickBot="1" x14ac:dyDescent="0.3">
      <c r="A33" s="513"/>
      <c r="B33" s="529"/>
      <c r="C33" s="532"/>
      <c r="D33" s="533"/>
      <c r="E33" s="134"/>
      <c r="F33" s="123"/>
      <c r="G33" s="124"/>
      <c r="H33" s="122"/>
      <c r="I33" s="123"/>
      <c r="J33" s="124"/>
      <c r="K33" s="122"/>
      <c r="L33" s="123"/>
      <c r="M33" s="124"/>
      <c r="N33" s="122"/>
      <c r="O33" s="123"/>
      <c r="P33" s="124"/>
      <c r="Q33" s="122"/>
      <c r="R33" s="123"/>
      <c r="S33" s="124"/>
      <c r="T33" s="122"/>
      <c r="U33" s="123"/>
      <c r="V33" s="124"/>
      <c r="W33" s="122"/>
      <c r="X33" s="123"/>
      <c r="Y33" s="124"/>
      <c r="Z33" s="122"/>
      <c r="AA33" s="123"/>
      <c r="AB33" s="124"/>
      <c r="AC33" s="122"/>
      <c r="AD33" s="123"/>
      <c r="AE33" s="124"/>
      <c r="AF33" s="122"/>
      <c r="AG33" s="123"/>
      <c r="AH33" s="124"/>
      <c r="AI33" s="122"/>
      <c r="AJ33" s="123"/>
      <c r="AK33" s="124"/>
      <c r="AL33" s="122"/>
      <c r="AM33" s="123"/>
      <c r="AN33" s="124"/>
      <c r="AO33" s="125"/>
    </row>
    <row r="34" spans="1:41" s="200" customFormat="1" ht="13.8" thickBot="1" x14ac:dyDescent="0.3">
      <c r="A34" s="513"/>
      <c r="B34" s="529"/>
      <c r="C34" s="532"/>
      <c r="D34" s="533"/>
      <c r="E34" s="134"/>
      <c r="F34" s="123"/>
      <c r="G34" s="124"/>
      <c r="H34" s="122"/>
      <c r="I34" s="123"/>
      <c r="J34" s="124"/>
      <c r="K34" s="122"/>
      <c r="L34" s="123"/>
      <c r="M34" s="124"/>
      <c r="N34" s="122"/>
      <c r="O34" s="123"/>
      <c r="P34" s="124"/>
      <c r="Q34" s="122"/>
      <c r="R34" s="123"/>
      <c r="S34" s="124"/>
      <c r="T34" s="122"/>
      <c r="U34" s="123"/>
      <c r="V34" s="124"/>
      <c r="W34" s="122"/>
      <c r="X34" s="123"/>
      <c r="Y34" s="124"/>
      <c r="Z34" s="122"/>
      <c r="AA34" s="123"/>
      <c r="AB34" s="124"/>
      <c r="AC34" s="122"/>
      <c r="AD34" s="123"/>
      <c r="AE34" s="124"/>
      <c r="AF34" s="122"/>
      <c r="AG34" s="123"/>
      <c r="AH34" s="124"/>
      <c r="AI34" s="122"/>
      <c r="AJ34" s="123"/>
      <c r="AK34" s="124"/>
      <c r="AL34" s="122"/>
      <c r="AM34" s="123"/>
      <c r="AN34" s="124"/>
      <c r="AO34" s="125"/>
    </row>
    <row r="35" spans="1:41" s="200" customFormat="1" ht="13.8" thickBot="1" x14ac:dyDescent="0.3">
      <c r="A35" s="513"/>
      <c r="B35" s="529"/>
      <c r="C35" s="532"/>
      <c r="D35" s="533"/>
      <c r="E35" s="134"/>
      <c r="F35" s="123"/>
      <c r="G35" s="124"/>
      <c r="H35" s="122"/>
      <c r="I35" s="123"/>
      <c r="J35" s="124"/>
      <c r="K35" s="122"/>
      <c r="L35" s="123"/>
      <c r="M35" s="124"/>
      <c r="N35" s="122"/>
      <c r="O35" s="123"/>
      <c r="P35" s="124"/>
      <c r="Q35" s="122"/>
      <c r="R35" s="123"/>
      <c r="S35" s="124"/>
      <c r="T35" s="122"/>
      <c r="U35" s="123"/>
      <c r="V35" s="124"/>
      <c r="W35" s="122"/>
      <c r="X35" s="123"/>
      <c r="Y35" s="124"/>
      <c r="Z35" s="122"/>
      <c r="AA35" s="123"/>
      <c r="AB35" s="124"/>
      <c r="AC35" s="122"/>
      <c r="AD35" s="123"/>
      <c r="AE35" s="124"/>
      <c r="AF35" s="122"/>
      <c r="AG35" s="123"/>
      <c r="AH35" s="124"/>
      <c r="AI35" s="122"/>
      <c r="AJ35" s="123"/>
      <c r="AK35" s="124"/>
      <c r="AL35" s="122"/>
      <c r="AM35" s="123"/>
      <c r="AN35" s="124"/>
      <c r="AO35" s="125"/>
    </row>
    <row r="36" spans="1:41" s="200" customFormat="1" ht="13.8" thickBot="1" x14ac:dyDescent="0.3">
      <c r="A36" s="513"/>
      <c r="B36" s="529"/>
      <c r="C36" s="532"/>
      <c r="D36" s="533"/>
      <c r="E36" s="134"/>
      <c r="F36" s="123"/>
      <c r="G36" s="124"/>
      <c r="H36" s="122"/>
      <c r="I36" s="123"/>
      <c r="J36" s="124"/>
      <c r="K36" s="122"/>
      <c r="L36" s="123"/>
      <c r="M36" s="124"/>
      <c r="N36" s="122"/>
      <c r="O36" s="123"/>
      <c r="P36" s="124"/>
      <c r="Q36" s="122"/>
      <c r="R36" s="123"/>
      <c r="S36" s="124"/>
      <c r="T36" s="122"/>
      <c r="U36" s="123"/>
      <c r="V36" s="124"/>
      <c r="W36" s="122"/>
      <c r="X36" s="123"/>
      <c r="Y36" s="124"/>
      <c r="Z36" s="122"/>
      <c r="AA36" s="123"/>
      <c r="AB36" s="124"/>
      <c r="AC36" s="122"/>
      <c r="AD36" s="123"/>
      <c r="AE36" s="124"/>
      <c r="AF36" s="122"/>
      <c r="AG36" s="123"/>
      <c r="AH36" s="124"/>
      <c r="AI36" s="122"/>
      <c r="AJ36" s="123"/>
      <c r="AK36" s="124"/>
      <c r="AL36" s="122"/>
      <c r="AM36" s="123"/>
      <c r="AN36" s="124"/>
      <c r="AO36" s="125"/>
    </row>
    <row r="37" spans="1:41" s="200" customFormat="1" ht="13.8" thickBot="1" x14ac:dyDescent="0.3">
      <c r="A37" s="513"/>
      <c r="B37" s="529"/>
      <c r="C37" s="532"/>
      <c r="D37" s="533"/>
      <c r="E37" s="134"/>
      <c r="F37" s="123"/>
      <c r="G37" s="124"/>
      <c r="H37" s="122"/>
      <c r="I37" s="123"/>
      <c r="J37" s="124"/>
      <c r="K37" s="122"/>
      <c r="L37" s="123"/>
      <c r="M37" s="124"/>
      <c r="N37" s="122"/>
      <c r="O37" s="123"/>
      <c r="P37" s="124"/>
      <c r="Q37" s="122"/>
      <c r="R37" s="123"/>
      <c r="S37" s="124"/>
      <c r="T37" s="122"/>
      <c r="U37" s="123"/>
      <c r="V37" s="124"/>
      <c r="W37" s="122"/>
      <c r="X37" s="123"/>
      <c r="Y37" s="124"/>
      <c r="Z37" s="122"/>
      <c r="AA37" s="123"/>
      <c r="AB37" s="124"/>
      <c r="AC37" s="122"/>
      <c r="AD37" s="123"/>
      <c r="AE37" s="124"/>
      <c r="AF37" s="122"/>
      <c r="AG37" s="123"/>
      <c r="AH37" s="124"/>
      <c r="AI37" s="122"/>
      <c r="AJ37" s="123"/>
      <c r="AK37" s="124"/>
      <c r="AL37" s="122"/>
      <c r="AM37" s="123"/>
      <c r="AN37" s="124"/>
      <c r="AO37" s="125"/>
    </row>
    <row r="38" spans="1:41" s="200" customFormat="1" ht="13.8" thickBot="1" x14ac:dyDescent="0.3">
      <c r="A38" s="476" t="s">
        <v>526</v>
      </c>
      <c r="B38" s="477"/>
      <c r="C38" s="477"/>
      <c r="D38" s="478"/>
      <c r="E38" s="132" t="s">
        <v>1012</v>
      </c>
      <c r="F38" s="150"/>
      <c r="G38" s="151">
        <v>6.3</v>
      </c>
      <c r="H38" s="151"/>
      <c r="I38" s="150"/>
      <c r="J38" s="151">
        <v>6.3</v>
      </c>
      <c r="K38" s="205"/>
      <c r="L38" s="150"/>
      <c r="M38" s="151">
        <v>6.3</v>
      </c>
      <c r="N38" s="151"/>
      <c r="O38" s="150"/>
      <c r="P38" s="151">
        <v>6.3</v>
      </c>
      <c r="Q38" s="205"/>
      <c r="R38" s="150"/>
      <c r="S38" s="151">
        <v>6.3</v>
      </c>
      <c r="T38" s="151"/>
      <c r="U38" s="150"/>
      <c r="V38" s="151">
        <v>6.3</v>
      </c>
      <c r="W38" s="205"/>
      <c r="X38" s="150"/>
      <c r="Y38" s="151">
        <v>6.3</v>
      </c>
      <c r="Z38" s="151"/>
      <c r="AA38" s="150"/>
      <c r="AB38" s="151">
        <v>6.3</v>
      </c>
      <c r="AC38" s="205"/>
      <c r="AD38" s="150"/>
      <c r="AE38" s="151">
        <v>6.3</v>
      </c>
      <c r="AF38" s="151"/>
      <c r="AG38" s="150"/>
      <c r="AH38" s="151">
        <v>6.3</v>
      </c>
      <c r="AI38" s="205"/>
      <c r="AJ38" s="150"/>
      <c r="AK38" s="151">
        <v>6.3</v>
      </c>
      <c r="AL38" s="151"/>
      <c r="AM38" s="150"/>
      <c r="AN38" s="151">
        <v>6.3</v>
      </c>
      <c r="AO38" s="205"/>
    </row>
    <row r="39" spans="1:41" s="200" customFormat="1" ht="13.8" thickBot="1" x14ac:dyDescent="0.3">
      <c r="A39" s="473" t="s">
        <v>528</v>
      </c>
      <c r="B39" s="474"/>
      <c r="C39" s="474"/>
      <c r="D39" s="475"/>
      <c r="E39" s="201"/>
      <c r="F39" s="150"/>
      <c r="G39" s="151"/>
      <c r="H39" s="151"/>
      <c r="I39" s="150"/>
      <c r="J39" s="151"/>
      <c r="K39" s="205"/>
      <c r="L39" s="150"/>
      <c r="M39" s="151"/>
      <c r="N39" s="151"/>
      <c r="O39" s="150"/>
      <c r="P39" s="151"/>
      <c r="Q39" s="205"/>
      <c r="R39" s="150"/>
      <c r="S39" s="151"/>
      <c r="T39" s="151"/>
      <c r="U39" s="150"/>
      <c r="V39" s="151"/>
      <c r="W39" s="205"/>
      <c r="X39" s="150"/>
      <c r="Y39" s="151"/>
      <c r="Z39" s="151"/>
      <c r="AA39" s="150"/>
      <c r="AB39" s="151"/>
      <c r="AC39" s="205"/>
      <c r="AD39" s="150"/>
      <c r="AE39" s="151"/>
      <c r="AF39" s="151"/>
      <c r="AG39" s="150"/>
      <c r="AH39" s="151"/>
      <c r="AI39" s="205"/>
      <c r="AJ39" s="150"/>
      <c r="AK39" s="151"/>
      <c r="AL39" s="151"/>
      <c r="AM39" s="150"/>
      <c r="AN39" s="151"/>
      <c r="AO39" s="205"/>
    </row>
    <row r="40" spans="1:41" s="200" customFormat="1" ht="13.8" thickBot="1" x14ac:dyDescent="0.3">
      <c r="A40" s="487" t="s">
        <v>517</v>
      </c>
      <c r="B40" s="488"/>
      <c r="C40" s="488"/>
      <c r="D40" s="489"/>
      <c r="E40" s="201"/>
      <c r="F40" s="150"/>
      <c r="G40" s="151"/>
      <c r="H40" s="151"/>
      <c r="I40" s="150"/>
      <c r="J40" s="151"/>
      <c r="K40" s="205"/>
      <c r="L40" s="150"/>
      <c r="M40" s="151"/>
      <c r="N40" s="151"/>
      <c r="O40" s="150"/>
      <c r="P40" s="151"/>
      <c r="Q40" s="205"/>
      <c r="R40" s="150"/>
      <c r="S40" s="151"/>
      <c r="T40" s="151"/>
      <c r="U40" s="150"/>
      <c r="V40" s="151"/>
      <c r="W40" s="205"/>
      <c r="X40" s="150"/>
      <c r="Y40" s="151"/>
      <c r="Z40" s="151"/>
      <c r="AA40" s="150"/>
      <c r="AB40" s="151"/>
      <c r="AC40" s="205"/>
      <c r="AD40" s="150"/>
      <c r="AE40" s="151"/>
      <c r="AF40" s="151"/>
      <c r="AG40" s="150"/>
      <c r="AH40" s="151"/>
      <c r="AI40" s="205"/>
      <c r="AJ40" s="150"/>
      <c r="AK40" s="151"/>
      <c r="AL40" s="151"/>
      <c r="AM40" s="150"/>
      <c r="AN40" s="151"/>
      <c r="AO40" s="205"/>
    </row>
    <row r="41" spans="1:41" s="200" customFormat="1" x14ac:dyDescent="0.25">
      <c r="A41" s="476" t="s">
        <v>530</v>
      </c>
      <c r="B41" s="477"/>
      <c r="C41" s="477"/>
      <c r="D41" s="478"/>
      <c r="E41" s="139"/>
      <c r="F41" s="143"/>
      <c r="G41" s="144"/>
      <c r="H41" s="144"/>
      <c r="I41" s="143"/>
      <c r="J41" s="144"/>
      <c r="K41" s="145"/>
      <c r="L41" s="143"/>
      <c r="M41" s="144"/>
      <c r="N41" s="144"/>
      <c r="O41" s="143"/>
      <c r="P41" s="144"/>
      <c r="Q41" s="145"/>
      <c r="R41" s="143"/>
      <c r="S41" s="144"/>
      <c r="T41" s="144"/>
      <c r="U41" s="143"/>
      <c r="V41" s="144"/>
      <c r="W41" s="145"/>
      <c r="X41" s="143"/>
      <c r="Y41" s="144"/>
      <c r="Z41" s="144"/>
      <c r="AA41" s="143"/>
      <c r="AB41" s="144"/>
      <c r="AC41" s="145"/>
      <c r="AD41" s="143"/>
      <c r="AE41" s="144"/>
      <c r="AF41" s="144"/>
      <c r="AG41" s="143"/>
      <c r="AH41" s="144"/>
      <c r="AI41" s="145"/>
      <c r="AJ41" s="143"/>
      <c r="AK41" s="144"/>
      <c r="AL41" s="144"/>
      <c r="AM41" s="143"/>
      <c r="AN41" s="144"/>
      <c r="AO41" s="145"/>
    </row>
    <row r="42" spans="1:41" s="200" customFormat="1" ht="13.8" thickBot="1" x14ac:dyDescent="0.3">
      <c r="A42" s="487" t="s">
        <v>519</v>
      </c>
      <c r="B42" s="488"/>
      <c r="C42" s="488"/>
      <c r="D42" s="489"/>
      <c r="E42" s="146"/>
      <c r="F42" s="147"/>
      <c r="G42" s="148"/>
      <c r="H42" s="148"/>
      <c r="I42" s="147"/>
      <c r="J42" s="148"/>
      <c r="K42" s="149"/>
      <c r="L42" s="147"/>
      <c r="M42" s="148"/>
      <c r="N42" s="148"/>
      <c r="O42" s="147"/>
      <c r="P42" s="148"/>
      <c r="Q42" s="149"/>
      <c r="R42" s="147"/>
      <c r="S42" s="148"/>
      <c r="T42" s="148"/>
      <c r="U42" s="147"/>
      <c r="V42" s="148"/>
      <c r="W42" s="149"/>
      <c r="X42" s="147"/>
      <c r="Y42" s="148"/>
      <c r="Z42" s="148"/>
      <c r="AA42" s="147"/>
      <c r="AB42" s="148"/>
      <c r="AC42" s="149"/>
      <c r="AD42" s="147"/>
      <c r="AE42" s="148"/>
      <c r="AF42" s="148"/>
      <c r="AG42" s="147"/>
      <c r="AH42" s="148"/>
      <c r="AI42" s="149"/>
      <c r="AJ42" s="147"/>
      <c r="AK42" s="148"/>
      <c r="AL42" s="148"/>
      <c r="AM42" s="147"/>
      <c r="AN42" s="148"/>
      <c r="AO42" s="149"/>
    </row>
    <row r="43" spans="1:41" s="200" customFormat="1" ht="13.8" thickBot="1" x14ac:dyDescent="0.3">
      <c r="A43" s="512" t="s">
        <v>494</v>
      </c>
      <c r="B43" s="554" t="s">
        <v>495</v>
      </c>
      <c r="C43" s="555"/>
      <c r="D43" s="108" t="s">
        <v>496</v>
      </c>
      <c r="E43" s="109" t="s">
        <v>497</v>
      </c>
      <c r="F43" s="505" t="s">
        <v>531</v>
      </c>
      <c r="G43" s="506"/>
      <c r="H43" s="506"/>
      <c r="I43" s="505" t="s">
        <v>532</v>
      </c>
      <c r="J43" s="506"/>
      <c r="K43" s="506"/>
      <c r="L43" s="505" t="s">
        <v>533</v>
      </c>
      <c r="M43" s="506"/>
      <c r="N43" s="506"/>
      <c r="O43" s="505" t="s">
        <v>534</v>
      </c>
      <c r="P43" s="506"/>
      <c r="Q43" s="506"/>
      <c r="R43" s="505" t="s">
        <v>535</v>
      </c>
      <c r="S43" s="506"/>
      <c r="T43" s="506"/>
      <c r="U43" s="505" t="s">
        <v>536</v>
      </c>
      <c r="V43" s="506"/>
      <c r="W43" s="506"/>
      <c r="X43" s="505" t="s">
        <v>537</v>
      </c>
      <c r="Y43" s="506"/>
      <c r="Z43" s="506"/>
      <c r="AA43" s="505" t="s">
        <v>538</v>
      </c>
      <c r="AB43" s="506"/>
      <c r="AC43" s="506"/>
      <c r="AD43" s="505" t="s">
        <v>539</v>
      </c>
      <c r="AE43" s="506"/>
      <c r="AF43" s="506"/>
      <c r="AG43" s="505" t="s">
        <v>540</v>
      </c>
      <c r="AH43" s="506"/>
      <c r="AI43" s="506"/>
      <c r="AJ43" s="505" t="s">
        <v>541</v>
      </c>
      <c r="AK43" s="506"/>
      <c r="AL43" s="506"/>
      <c r="AM43" s="505" t="s">
        <v>542</v>
      </c>
      <c r="AN43" s="506"/>
      <c r="AO43" s="556"/>
    </row>
    <row r="44" spans="1:41" s="200" customFormat="1" ht="13.8" thickBot="1" x14ac:dyDescent="0.3">
      <c r="A44" s="553"/>
      <c r="B44" s="557" t="s">
        <v>510</v>
      </c>
      <c r="C44" s="558"/>
      <c r="D44" s="110" t="s">
        <v>511</v>
      </c>
      <c r="E44" s="111" t="s">
        <v>512</v>
      </c>
      <c r="F44" s="202" t="s">
        <v>513</v>
      </c>
      <c r="G44" s="203" t="s">
        <v>514</v>
      </c>
      <c r="H44" s="203" t="s">
        <v>515</v>
      </c>
      <c r="I44" s="202" t="s">
        <v>513</v>
      </c>
      <c r="J44" s="203" t="s">
        <v>514</v>
      </c>
      <c r="K44" s="203" t="s">
        <v>515</v>
      </c>
      <c r="L44" s="202" t="s">
        <v>513</v>
      </c>
      <c r="M44" s="203" t="s">
        <v>514</v>
      </c>
      <c r="N44" s="203" t="s">
        <v>515</v>
      </c>
      <c r="O44" s="202" t="s">
        <v>513</v>
      </c>
      <c r="P44" s="203" t="s">
        <v>514</v>
      </c>
      <c r="Q44" s="203" t="s">
        <v>515</v>
      </c>
      <c r="R44" s="202" t="s">
        <v>513</v>
      </c>
      <c r="S44" s="203" t="s">
        <v>514</v>
      </c>
      <c r="T44" s="203" t="s">
        <v>515</v>
      </c>
      <c r="U44" s="202" t="s">
        <v>513</v>
      </c>
      <c r="V44" s="203" t="s">
        <v>514</v>
      </c>
      <c r="W44" s="203" t="s">
        <v>515</v>
      </c>
      <c r="X44" s="202" t="s">
        <v>513</v>
      </c>
      <c r="Y44" s="203" t="s">
        <v>514</v>
      </c>
      <c r="Z44" s="203" t="s">
        <v>515</v>
      </c>
      <c r="AA44" s="202" t="s">
        <v>513</v>
      </c>
      <c r="AB44" s="203" t="s">
        <v>514</v>
      </c>
      <c r="AC44" s="203" t="s">
        <v>515</v>
      </c>
      <c r="AD44" s="202" t="s">
        <v>513</v>
      </c>
      <c r="AE44" s="203" t="s">
        <v>514</v>
      </c>
      <c r="AF44" s="203" t="s">
        <v>515</v>
      </c>
      <c r="AG44" s="202" t="s">
        <v>513</v>
      </c>
      <c r="AH44" s="203" t="s">
        <v>514</v>
      </c>
      <c r="AI44" s="203" t="s">
        <v>515</v>
      </c>
      <c r="AJ44" s="202" t="s">
        <v>513</v>
      </c>
      <c r="AK44" s="203" t="s">
        <v>514</v>
      </c>
      <c r="AL44" s="203" t="s">
        <v>515</v>
      </c>
      <c r="AM44" s="202" t="s">
        <v>513</v>
      </c>
      <c r="AN44" s="203" t="s">
        <v>514</v>
      </c>
      <c r="AO44" s="204" t="s">
        <v>515</v>
      </c>
    </row>
    <row r="45" spans="1:41" s="200" customFormat="1" ht="13.8" thickBot="1" x14ac:dyDescent="0.3">
      <c r="A45" s="553"/>
      <c r="B45" s="534" t="s">
        <v>516</v>
      </c>
      <c r="C45" s="535"/>
      <c r="D45" s="112"/>
      <c r="E45" s="113" t="s">
        <v>517</v>
      </c>
      <c r="F45" s="114" t="s">
        <v>25</v>
      </c>
      <c r="G45" s="115" t="s">
        <v>518</v>
      </c>
      <c r="H45" s="115" t="s">
        <v>519</v>
      </c>
      <c r="I45" s="114" t="s">
        <v>25</v>
      </c>
      <c r="J45" s="115" t="s">
        <v>518</v>
      </c>
      <c r="K45" s="115" t="s">
        <v>519</v>
      </c>
      <c r="L45" s="114" t="s">
        <v>25</v>
      </c>
      <c r="M45" s="115" t="s">
        <v>518</v>
      </c>
      <c r="N45" s="115" t="s">
        <v>519</v>
      </c>
      <c r="O45" s="114" t="s">
        <v>25</v>
      </c>
      <c r="P45" s="115" t="s">
        <v>518</v>
      </c>
      <c r="Q45" s="115" t="s">
        <v>519</v>
      </c>
      <c r="R45" s="114" t="s">
        <v>25</v>
      </c>
      <c r="S45" s="115" t="s">
        <v>518</v>
      </c>
      <c r="T45" s="115" t="s">
        <v>519</v>
      </c>
      <c r="U45" s="114" t="s">
        <v>25</v>
      </c>
      <c r="V45" s="115" t="s">
        <v>518</v>
      </c>
      <c r="W45" s="115" t="s">
        <v>519</v>
      </c>
      <c r="X45" s="114" t="s">
        <v>25</v>
      </c>
      <c r="Y45" s="115" t="s">
        <v>518</v>
      </c>
      <c r="Z45" s="115" t="s">
        <v>519</v>
      </c>
      <c r="AA45" s="114" t="s">
        <v>25</v>
      </c>
      <c r="AB45" s="115" t="s">
        <v>518</v>
      </c>
      <c r="AC45" s="115" t="s">
        <v>519</v>
      </c>
      <c r="AD45" s="114" t="s">
        <v>25</v>
      </c>
      <c r="AE45" s="115" t="s">
        <v>518</v>
      </c>
      <c r="AF45" s="115" t="s">
        <v>519</v>
      </c>
      <c r="AG45" s="114" t="s">
        <v>25</v>
      </c>
      <c r="AH45" s="115" t="s">
        <v>518</v>
      </c>
      <c r="AI45" s="115" t="s">
        <v>519</v>
      </c>
      <c r="AJ45" s="114" t="s">
        <v>25</v>
      </c>
      <c r="AK45" s="115" t="s">
        <v>518</v>
      </c>
      <c r="AL45" s="115" t="s">
        <v>519</v>
      </c>
      <c r="AM45" s="114" t="s">
        <v>25</v>
      </c>
      <c r="AN45" s="115" t="s">
        <v>518</v>
      </c>
      <c r="AO45" s="116" t="s">
        <v>519</v>
      </c>
    </row>
    <row r="46" spans="1:41" s="200" customFormat="1" ht="13.8" thickBot="1" x14ac:dyDescent="0.3">
      <c r="A46" s="553"/>
      <c r="B46" s="580" t="s">
        <v>1010</v>
      </c>
      <c r="C46" s="127"/>
      <c r="D46" s="495">
        <v>10</v>
      </c>
      <c r="E46" s="117"/>
      <c r="F46" s="118"/>
      <c r="G46" s="119"/>
      <c r="H46" s="120"/>
      <c r="I46" s="118"/>
      <c r="J46" s="119"/>
      <c r="K46" s="120"/>
      <c r="L46" s="118"/>
      <c r="M46" s="119"/>
      <c r="N46" s="120"/>
      <c r="O46" s="118"/>
      <c r="P46" s="119"/>
      <c r="Q46" s="120"/>
      <c r="R46" s="118"/>
      <c r="S46" s="119"/>
      <c r="T46" s="120"/>
      <c r="U46" s="118"/>
      <c r="V46" s="119"/>
      <c r="W46" s="120"/>
      <c r="X46" s="118"/>
      <c r="Y46" s="119"/>
      <c r="Z46" s="120"/>
      <c r="AA46" s="118"/>
      <c r="AB46" s="119"/>
      <c r="AC46" s="120"/>
      <c r="AD46" s="118"/>
      <c r="AE46" s="119"/>
      <c r="AF46" s="120"/>
      <c r="AG46" s="118"/>
      <c r="AH46" s="119"/>
      <c r="AI46" s="120"/>
      <c r="AJ46" s="118"/>
      <c r="AK46" s="119"/>
      <c r="AL46" s="120"/>
      <c r="AM46" s="118"/>
      <c r="AN46" s="119"/>
      <c r="AO46" s="121"/>
    </row>
    <row r="47" spans="1:41" s="200" customFormat="1" ht="13.8" thickBot="1" x14ac:dyDescent="0.3">
      <c r="A47" s="553"/>
      <c r="B47" s="577"/>
      <c r="C47" s="124"/>
      <c r="D47" s="579"/>
      <c r="E47" s="122"/>
      <c r="F47" s="123"/>
      <c r="G47" s="124"/>
      <c r="H47" s="122"/>
      <c r="I47" s="123"/>
      <c r="J47" s="124"/>
      <c r="K47" s="122"/>
      <c r="L47" s="123"/>
      <c r="M47" s="124"/>
      <c r="N47" s="122"/>
      <c r="O47" s="123"/>
      <c r="P47" s="124"/>
      <c r="Q47" s="122"/>
      <c r="R47" s="123"/>
      <c r="S47" s="124"/>
      <c r="T47" s="122"/>
      <c r="U47" s="123"/>
      <c r="V47" s="124"/>
      <c r="W47" s="122"/>
      <c r="X47" s="123"/>
      <c r="Y47" s="124"/>
      <c r="Z47" s="122"/>
      <c r="AA47" s="123"/>
      <c r="AB47" s="124"/>
      <c r="AC47" s="122"/>
      <c r="AD47" s="123"/>
      <c r="AE47" s="124"/>
      <c r="AF47" s="122"/>
      <c r="AG47" s="123"/>
      <c r="AH47" s="124"/>
      <c r="AI47" s="122"/>
      <c r="AJ47" s="123"/>
      <c r="AK47" s="124"/>
      <c r="AL47" s="122"/>
      <c r="AM47" s="123"/>
      <c r="AN47" s="124"/>
      <c r="AO47" s="125"/>
    </row>
    <row r="48" spans="1:41" s="200" customFormat="1" ht="13.8" thickBot="1" x14ac:dyDescent="0.3">
      <c r="A48" s="553"/>
      <c r="B48" s="577"/>
      <c r="C48" s="124"/>
      <c r="D48" s="496"/>
      <c r="E48" s="122">
        <v>6</v>
      </c>
      <c r="F48" s="581"/>
      <c r="G48" s="582">
        <v>5.181</v>
      </c>
      <c r="H48" s="583">
        <v>3.528</v>
      </c>
      <c r="I48" s="581"/>
      <c r="J48" s="582">
        <v>5.181</v>
      </c>
      <c r="K48" s="583">
        <v>3.528</v>
      </c>
      <c r="L48" s="581"/>
      <c r="M48" s="582">
        <v>5.181</v>
      </c>
      <c r="N48" s="583">
        <v>3.528</v>
      </c>
      <c r="O48" s="581"/>
      <c r="P48" s="582">
        <v>5.181</v>
      </c>
      <c r="Q48" s="583">
        <v>3.528</v>
      </c>
      <c r="R48" s="581"/>
      <c r="S48" s="582">
        <v>5.181</v>
      </c>
      <c r="T48" s="583">
        <v>3.528</v>
      </c>
      <c r="U48" s="581"/>
      <c r="V48" s="582">
        <v>5.181</v>
      </c>
      <c r="W48" s="583">
        <v>3.528</v>
      </c>
      <c r="X48" s="581"/>
      <c r="Y48" s="582">
        <v>5.181</v>
      </c>
      <c r="Z48" s="583">
        <v>3.528</v>
      </c>
      <c r="AA48" s="581"/>
      <c r="AB48" s="582">
        <v>5.1820000000000004</v>
      </c>
      <c r="AC48" s="583">
        <v>3.5289999999999999</v>
      </c>
      <c r="AD48" s="581"/>
      <c r="AE48" s="582">
        <v>5.1820000000000004</v>
      </c>
      <c r="AF48" s="583">
        <v>3.5289999999999999</v>
      </c>
      <c r="AG48" s="581"/>
      <c r="AH48" s="582">
        <v>5.1820000000000004</v>
      </c>
      <c r="AI48" s="583">
        <v>3.5289999999999999</v>
      </c>
      <c r="AJ48" s="581"/>
      <c r="AK48" s="582">
        <v>5.1820000000000004</v>
      </c>
      <c r="AL48" s="583">
        <v>3.5289999999999999</v>
      </c>
      <c r="AM48" s="581"/>
      <c r="AN48" s="582">
        <v>5.1820000000000004</v>
      </c>
      <c r="AO48" s="583">
        <v>3.5289999999999999</v>
      </c>
    </row>
    <row r="49" spans="1:41" s="200" customFormat="1" ht="13.8" thickBot="1" x14ac:dyDescent="0.3">
      <c r="A49" s="553"/>
      <c r="B49" s="507"/>
      <c r="C49" s="124"/>
      <c r="D49" s="126"/>
      <c r="E49" s="117"/>
      <c r="F49" s="123"/>
      <c r="G49" s="124"/>
      <c r="H49" s="122"/>
      <c r="I49" s="123"/>
      <c r="J49" s="124"/>
      <c r="K49" s="122"/>
      <c r="L49" s="123"/>
      <c r="M49" s="124"/>
      <c r="N49" s="122"/>
      <c r="O49" s="123"/>
      <c r="P49" s="124"/>
      <c r="Q49" s="122"/>
      <c r="R49" s="123"/>
      <c r="S49" s="124"/>
      <c r="T49" s="122"/>
      <c r="U49" s="123"/>
      <c r="V49" s="124"/>
      <c r="W49" s="122"/>
      <c r="X49" s="123"/>
      <c r="Y49" s="124"/>
      <c r="Z49" s="122"/>
      <c r="AA49" s="123"/>
      <c r="AB49" s="124"/>
      <c r="AC49" s="122"/>
      <c r="AD49" s="123"/>
      <c r="AE49" s="124"/>
      <c r="AF49" s="122"/>
      <c r="AG49" s="123"/>
      <c r="AH49" s="124"/>
      <c r="AI49" s="122"/>
      <c r="AJ49" s="123"/>
      <c r="AK49" s="124"/>
      <c r="AL49" s="122"/>
      <c r="AM49" s="123"/>
      <c r="AN49" s="124"/>
      <c r="AO49" s="125"/>
    </row>
    <row r="50" spans="1:41" s="200" customFormat="1" ht="13.8" thickBot="1" x14ac:dyDescent="0.3">
      <c r="A50" s="553"/>
      <c r="B50" s="507"/>
      <c r="C50" s="124"/>
      <c r="D50" s="110"/>
      <c r="E50" s="122"/>
      <c r="F50" s="123"/>
      <c r="G50" s="124"/>
      <c r="H50" s="122"/>
      <c r="I50" s="123"/>
      <c r="J50" s="124"/>
      <c r="K50" s="122"/>
      <c r="L50" s="123"/>
      <c r="M50" s="124"/>
      <c r="N50" s="122"/>
      <c r="O50" s="123"/>
      <c r="P50" s="124"/>
      <c r="Q50" s="122"/>
      <c r="R50" s="123"/>
      <c r="S50" s="124"/>
      <c r="T50" s="122"/>
      <c r="U50" s="123"/>
      <c r="V50" s="124"/>
      <c r="W50" s="122"/>
      <c r="X50" s="123"/>
      <c r="Y50" s="124"/>
      <c r="Z50" s="122"/>
      <c r="AA50" s="123"/>
      <c r="AB50" s="124"/>
      <c r="AC50" s="122"/>
      <c r="AD50" s="123"/>
      <c r="AE50" s="124"/>
      <c r="AF50" s="122"/>
      <c r="AG50" s="123"/>
      <c r="AH50" s="124"/>
      <c r="AI50" s="122"/>
      <c r="AJ50" s="123"/>
      <c r="AK50" s="124"/>
      <c r="AL50" s="122"/>
      <c r="AM50" s="123"/>
      <c r="AN50" s="124"/>
      <c r="AO50" s="125"/>
    </row>
    <row r="51" spans="1:41" s="200" customFormat="1" ht="13.8" thickBot="1" x14ac:dyDescent="0.3">
      <c r="A51" s="553"/>
      <c r="B51" s="507"/>
      <c r="C51" s="124"/>
      <c r="D51" s="127"/>
      <c r="E51" s="122"/>
      <c r="F51" s="123"/>
      <c r="G51" s="124"/>
      <c r="H51" s="122"/>
      <c r="I51" s="123"/>
      <c r="J51" s="124"/>
      <c r="K51" s="122"/>
      <c r="L51" s="123"/>
      <c r="M51" s="124"/>
      <c r="N51" s="122"/>
      <c r="O51" s="123"/>
      <c r="P51" s="124"/>
      <c r="Q51" s="122"/>
      <c r="R51" s="123"/>
      <c r="S51" s="124"/>
      <c r="T51" s="122"/>
      <c r="U51" s="123"/>
      <c r="V51" s="124"/>
      <c r="W51" s="122"/>
      <c r="X51" s="123"/>
      <c r="Y51" s="124"/>
      <c r="Z51" s="122"/>
      <c r="AA51" s="123"/>
      <c r="AB51" s="124"/>
      <c r="AC51" s="122"/>
      <c r="AD51" s="123"/>
      <c r="AE51" s="124"/>
      <c r="AF51" s="122"/>
      <c r="AG51" s="123"/>
      <c r="AH51" s="124"/>
      <c r="AI51" s="122"/>
      <c r="AJ51" s="123"/>
      <c r="AK51" s="124"/>
      <c r="AL51" s="122"/>
      <c r="AM51" s="123"/>
      <c r="AN51" s="124"/>
      <c r="AO51" s="125"/>
    </row>
    <row r="52" spans="1:41" s="200" customFormat="1" ht="13.8" thickBot="1" x14ac:dyDescent="0.3">
      <c r="A52" s="553"/>
      <c r="B52" s="507"/>
      <c r="C52" s="124"/>
      <c r="D52" s="126"/>
      <c r="E52" s="117"/>
      <c r="F52" s="123"/>
      <c r="G52" s="124"/>
      <c r="H52" s="122"/>
      <c r="I52" s="123"/>
      <c r="J52" s="124"/>
      <c r="K52" s="122"/>
      <c r="L52" s="123"/>
      <c r="M52" s="124"/>
      <c r="N52" s="122"/>
      <c r="O52" s="123"/>
      <c r="P52" s="124"/>
      <c r="Q52" s="122"/>
      <c r="R52" s="123"/>
      <c r="S52" s="124"/>
      <c r="T52" s="122"/>
      <c r="U52" s="123"/>
      <c r="V52" s="124"/>
      <c r="W52" s="122"/>
      <c r="X52" s="123"/>
      <c r="Y52" s="124"/>
      <c r="Z52" s="122"/>
      <c r="AA52" s="123"/>
      <c r="AB52" s="124"/>
      <c r="AC52" s="122"/>
      <c r="AD52" s="123"/>
      <c r="AE52" s="124"/>
      <c r="AF52" s="122"/>
      <c r="AG52" s="123"/>
      <c r="AH52" s="124"/>
      <c r="AI52" s="122"/>
      <c r="AJ52" s="123"/>
      <c r="AK52" s="124"/>
      <c r="AL52" s="122"/>
      <c r="AM52" s="123"/>
      <c r="AN52" s="124"/>
      <c r="AO52" s="125"/>
    </row>
    <row r="53" spans="1:41" s="200" customFormat="1" ht="13.8" thickBot="1" x14ac:dyDescent="0.3">
      <c r="A53" s="553"/>
      <c r="B53" s="507"/>
      <c r="C53" s="124"/>
      <c r="D53" s="110"/>
      <c r="E53" s="122"/>
      <c r="F53" s="123"/>
      <c r="G53" s="124"/>
      <c r="H53" s="122"/>
      <c r="I53" s="123"/>
      <c r="J53" s="124"/>
      <c r="K53" s="122"/>
      <c r="L53" s="123"/>
      <c r="M53" s="124"/>
      <c r="N53" s="122"/>
      <c r="O53" s="123"/>
      <c r="P53" s="124"/>
      <c r="Q53" s="122"/>
      <c r="R53" s="123"/>
      <c r="S53" s="124"/>
      <c r="T53" s="122"/>
      <c r="U53" s="123"/>
      <c r="V53" s="124"/>
      <c r="W53" s="122"/>
      <c r="X53" s="123"/>
      <c r="Y53" s="124"/>
      <c r="Z53" s="122"/>
      <c r="AA53" s="123"/>
      <c r="AB53" s="124"/>
      <c r="AC53" s="122"/>
      <c r="AD53" s="123"/>
      <c r="AE53" s="124"/>
      <c r="AF53" s="122"/>
      <c r="AG53" s="123"/>
      <c r="AH53" s="124"/>
      <c r="AI53" s="122"/>
      <c r="AJ53" s="123"/>
      <c r="AK53" s="124"/>
      <c r="AL53" s="122"/>
      <c r="AM53" s="123"/>
      <c r="AN53" s="124"/>
      <c r="AO53" s="125"/>
    </row>
    <row r="54" spans="1:41" s="200" customFormat="1" ht="13.8" thickBot="1" x14ac:dyDescent="0.3">
      <c r="A54" s="553"/>
      <c r="B54" s="507"/>
      <c r="C54" s="124"/>
      <c r="D54" s="127"/>
      <c r="E54" s="122"/>
      <c r="F54" s="123"/>
      <c r="G54" s="124"/>
      <c r="H54" s="122"/>
      <c r="I54" s="123"/>
      <c r="J54" s="124"/>
      <c r="K54" s="122"/>
      <c r="L54" s="123"/>
      <c r="M54" s="124"/>
      <c r="N54" s="122"/>
      <c r="O54" s="123"/>
      <c r="P54" s="124"/>
      <c r="Q54" s="122"/>
      <c r="R54" s="123"/>
      <c r="S54" s="124"/>
      <c r="T54" s="122"/>
      <c r="U54" s="123"/>
      <c r="V54" s="124"/>
      <c r="W54" s="122"/>
      <c r="X54" s="123"/>
      <c r="Y54" s="124"/>
      <c r="Z54" s="122"/>
      <c r="AA54" s="123"/>
      <c r="AB54" s="124"/>
      <c r="AC54" s="122"/>
      <c r="AD54" s="123"/>
      <c r="AE54" s="124"/>
      <c r="AF54" s="122"/>
      <c r="AG54" s="123"/>
      <c r="AH54" s="124"/>
      <c r="AI54" s="122"/>
      <c r="AJ54" s="123"/>
      <c r="AK54" s="124"/>
      <c r="AL54" s="122"/>
      <c r="AM54" s="123"/>
      <c r="AN54" s="124"/>
      <c r="AO54" s="125"/>
    </row>
    <row r="55" spans="1:41" s="200" customFormat="1" ht="13.8" thickBot="1" x14ac:dyDescent="0.3">
      <c r="A55" s="553"/>
      <c r="B55" s="507"/>
      <c r="C55" s="124"/>
      <c r="D55" s="126"/>
      <c r="E55" s="117"/>
      <c r="F55" s="123"/>
      <c r="G55" s="124"/>
      <c r="H55" s="122"/>
      <c r="I55" s="123"/>
      <c r="J55" s="124"/>
      <c r="K55" s="122"/>
      <c r="L55" s="123"/>
      <c r="M55" s="124"/>
      <c r="N55" s="122"/>
      <c r="O55" s="123"/>
      <c r="P55" s="124"/>
      <c r="Q55" s="122"/>
      <c r="R55" s="123"/>
      <c r="S55" s="124"/>
      <c r="T55" s="122"/>
      <c r="U55" s="123"/>
      <c r="V55" s="124"/>
      <c r="W55" s="122"/>
      <c r="X55" s="123"/>
      <c r="Y55" s="124"/>
      <c r="Z55" s="122"/>
      <c r="AA55" s="123"/>
      <c r="AB55" s="124"/>
      <c r="AC55" s="122"/>
      <c r="AD55" s="123"/>
      <c r="AE55" s="124"/>
      <c r="AF55" s="122"/>
      <c r="AG55" s="123"/>
      <c r="AH55" s="124"/>
      <c r="AI55" s="122"/>
      <c r="AJ55" s="123"/>
      <c r="AK55" s="124"/>
      <c r="AL55" s="122"/>
      <c r="AM55" s="123"/>
      <c r="AN55" s="124"/>
      <c r="AO55" s="125"/>
    </row>
    <row r="56" spans="1:41" s="200" customFormat="1" ht="13.5" customHeight="1" thickBot="1" x14ac:dyDescent="0.3">
      <c r="A56" s="553"/>
      <c r="B56" s="507"/>
      <c r="C56" s="124"/>
      <c r="D56" s="110"/>
      <c r="E56" s="122"/>
      <c r="F56" s="123"/>
      <c r="G56" s="124"/>
      <c r="H56" s="122"/>
      <c r="I56" s="123"/>
      <c r="J56" s="124"/>
      <c r="K56" s="122"/>
      <c r="L56" s="123"/>
      <c r="M56" s="124"/>
      <c r="N56" s="122"/>
      <c r="O56" s="123"/>
      <c r="P56" s="124"/>
      <c r="Q56" s="122"/>
      <c r="R56" s="123"/>
      <c r="S56" s="124"/>
      <c r="T56" s="122"/>
      <c r="U56" s="123"/>
      <c r="V56" s="124"/>
      <c r="W56" s="122"/>
      <c r="X56" s="123"/>
      <c r="Y56" s="124"/>
      <c r="Z56" s="122"/>
      <c r="AA56" s="123"/>
      <c r="AB56" s="124"/>
      <c r="AC56" s="122"/>
      <c r="AD56" s="123"/>
      <c r="AE56" s="124"/>
      <c r="AF56" s="122"/>
      <c r="AG56" s="123"/>
      <c r="AH56" s="124"/>
      <c r="AI56" s="122"/>
      <c r="AJ56" s="123"/>
      <c r="AK56" s="124"/>
      <c r="AL56" s="122"/>
      <c r="AM56" s="123"/>
      <c r="AN56" s="124"/>
      <c r="AO56" s="125"/>
    </row>
    <row r="57" spans="1:41" s="200" customFormat="1" ht="13.8" thickBot="1" x14ac:dyDescent="0.3">
      <c r="A57" s="553"/>
      <c r="B57" s="508"/>
      <c r="C57" s="126"/>
      <c r="D57" s="128"/>
      <c r="E57" s="122"/>
      <c r="F57" s="129"/>
      <c r="G57" s="126"/>
      <c r="H57" s="130"/>
      <c r="I57" s="129"/>
      <c r="J57" s="126"/>
      <c r="K57" s="130"/>
      <c r="L57" s="129"/>
      <c r="M57" s="126"/>
      <c r="N57" s="130"/>
      <c r="O57" s="129"/>
      <c r="P57" s="126"/>
      <c r="Q57" s="130"/>
      <c r="R57" s="129"/>
      <c r="S57" s="126"/>
      <c r="T57" s="130"/>
      <c r="U57" s="129"/>
      <c r="V57" s="126"/>
      <c r="W57" s="130"/>
      <c r="X57" s="129"/>
      <c r="Y57" s="126"/>
      <c r="Z57" s="130"/>
      <c r="AA57" s="129"/>
      <c r="AB57" s="126"/>
      <c r="AC57" s="130"/>
      <c r="AD57" s="129"/>
      <c r="AE57" s="126"/>
      <c r="AF57" s="130"/>
      <c r="AG57" s="129"/>
      <c r="AH57" s="126"/>
      <c r="AI57" s="130"/>
      <c r="AJ57" s="129"/>
      <c r="AK57" s="126"/>
      <c r="AL57" s="130"/>
      <c r="AM57" s="129"/>
      <c r="AN57" s="126"/>
      <c r="AO57" s="131"/>
    </row>
    <row r="58" spans="1:41" s="200" customFormat="1" ht="13.8" thickBot="1" x14ac:dyDescent="0.3">
      <c r="A58" s="553"/>
      <c r="B58" s="509" t="s">
        <v>522</v>
      </c>
      <c r="C58" s="509"/>
      <c r="D58" s="509"/>
      <c r="E58" s="132"/>
      <c r="F58" s="133"/>
      <c r="G58" s="119"/>
      <c r="H58" s="120"/>
      <c r="I58" s="133"/>
      <c r="J58" s="119"/>
      <c r="K58" s="120"/>
      <c r="L58" s="133"/>
      <c r="M58" s="119"/>
      <c r="N58" s="120"/>
      <c r="O58" s="133"/>
      <c r="P58" s="119"/>
      <c r="Q58" s="120"/>
      <c r="R58" s="133"/>
      <c r="S58" s="119"/>
      <c r="T58" s="120"/>
      <c r="U58" s="133"/>
      <c r="V58" s="119"/>
      <c r="W58" s="120"/>
      <c r="X58" s="133"/>
      <c r="Y58" s="119"/>
      <c r="Z58" s="120"/>
      <c r="AA58" s="133"/>
      <c r="AB58" s="119"/>
      <c r="AC58" s="120"/>
      <c r="AD58" s="133"/>
      <c r="AE58" s="119"/>
      <c r="AF58" s="120"/>
      <c r="AG58" s="133"/>
      <c r="AH58" s="119"/>
      <c r="AI58" s="120"/>
      <c r="AJ58" s="133"/>
      <c r="AK58" s="119"/>
      <c r="AL58" s="120"/>
      <c r="AM58" s="133"/>
      <c r="AN58" s="119"/>
      <c r="AO58" s="121"/>
    </row>
    <row r="59" spans="1:41" s="200" customFormat="1" ht="13.8" thickBot="1" x14ac:dyDescent="0.3">
      <c r="A59" s="553"/>
      <c r="B59" s="510"/>
      <c r="C59" s="510"/>
      <c r="D59" s="510"/>
      <c r="E59" s="134"/>
      <c r="F59" s="135"/>
      <c r="G59" s="124"/>
      <c r="H59" s="122"/>
      <c r="I59" s="135"/>
      <c r="J59" s="124"/>
      <c r="K59" s="122"/>
      <c r="L59" s="135"/>
      <c r="M59" s="124"/>
      <c r="N59" s="122"/>
      <c r="O59" s="135"/>
      <c r="P59" s="124"/>
      <c r="Q59" s="122"/>
      <c r="R59" s="135"/>
      <c r="S59" s="124"/>
      <c r="T59" s="122"/>
      <c r="U59" s="135"/>
      <c r="V59" s="124"/>
      <c r="W59" s="122"/>
      <c r="X59" s="135"/>
      <c r="Y59" s="124"/>
      <c r="Z59" s="122"/>
      <c r="AA59" s="135"/>
      <c r="AB59" s="124"/>
      <c r="AC59" s="122"/>
      <c r="AD59" s="135"/>
      <c r="AE59" s="124"/>
      <c r="AF59" s="122"/>
      <c r="AG59" s="135"/>
      <c r="AH59" s="124"/>
      <c r="AI59" s="122"/>
      <c r="AJ59" s="135"/>
      <c r="AK59" s="124"/>
      <c r="AL59" s="122"/>
      <c r="AM59" s="135"/>
      <c r="AN59" s="124"/>
      <c r="AO59" s="125"/>
    </row>
    <row r="60" spans="1:41" s="200" customFormat="1" ht="13.8" thickBot="1" x14ac:dyDescent="0.3">
      <c r="A60" s="553"/>
      <c r="B60" s="511"/>
      <c r="C60" s="511"/>
      <c r="D60" s="511"/>
      <c r="E60" s="136"/>
      <c r="F60" s="137"/>
      <c r="G60" s="582">
        <v>5.181</v>
      </c>
      <c r="H60" s="583">
        <v>3.528</v>
      </c>
      <c r="I60" s="137"/>
      <c r="J60" s="582">
        <v>5.181</v>
      </c>
      <c r="K60" s="583">
        <v>3.528</v>
      </c>
      <c r="L60" s="137"/>
      <c r="M60" s="582">
        <v>5.181</v>
      </c>
      <c r="N60" s="583">
        <v>3.528</v>
      </c>
      <c r="O60" s="137"/>
      <c r="P60" s="582">
        <v>5.181</v>
      </c>
      <c r="Q60" s="583">
        <v>3.528</v>
      </c>
      <c r="R60" s="137"/>
      <c r="S60" s="582">
        <v>5.181</v>
      </c>
      <c r="T60" s="583">
        <v>3.528</v>
      </c>
      <c r="U60" s="137"/>
      <c r="V60" s="582">
        <v>5.181</v>
      </c>
      <c r="W60" s="583">
        <v>3.528</v>
      </c>
      <c r="X60" s="137"/>
      <c r="Y60" s="582">
        <v>5.181</v>
      </c>
      <c r="Z60" s="583">
        <v>3.528</v>
      </c>
      <c r="AA60" s="137"/>
      <c r="AB60" s="582">
        <v>5.1820000000000004</v>
      </c>
      <c r="AC60" s="583">
        <v>3.5289999999999999</v>
      </c>
      <c r="AD60" s="137"/>
      <c r="AE60" s="582">
        <v>5.1820000000000004</v>
      </c>
      <c r="AF60" s="583">
        <v>3.5289999999999999</v>
      </c>
      <c r="AG60" s="137"/>
      <c r="AH60" s="582">
        <v>5.1820000000000004</v>
      </c>
      <c r="AI60" s="583">
        <v>3.5289999999999999</v>
      </c>
      <c r="AJ60" s="137"/>
      <c r="AK60" s="582">
        <v>5.1820000000000004</v>
      </c>
      <c r="AL60" s="583">
        <v>3.5289999999999999</v>
      </c>
      <c r="AM60" s="137"/>
      <c r="AN60" s="582">
        <v>5.1820000000000004</v>
      </c>
      <c r="AO60" s="583">
        <v>3.5289999999999999</v>
      </c>
    </row>
    <row r="61" spans="1:41" s="200" customFormat="1" ht="13.8" thickBot="1" x14ac:dyDescent="0.3">
      <c r="A61" s="512"/>
      <c r="B61" s="514" t="s">
        <v>523</v>
      </c>
      <c r="C61" s="515"/>
      <c r="D61" s="516"/>
      <c r="E61" s="139" t="s">
        <v>497</v>
      </c>
      <c r="F61" s="493" t="s">
        <v>513</v>
      </c>
      <c r="G61" s="495" t="s">
        <v>514</v>
      </c>
      <c r="H61" s="497" t="s">
        <v>515</v>
      </c>
      <c r="I61" s="493" t="s">
        <v>513</v>
      </c>
      <c r="J61" s="495" t="s">
        <v>514</v>
      </c>
      <c r="K61" s="497" t="s">
        <v>515</v>
      </c>
      <c r="L61" s="493" t="s">
        <v>513</v>
      </c>
      <c r="M61" s="495" t="s">
        <v>514</v>
      </c>
      <c r="N61" s="497" t="s">
        <v>515</v>
      </c>
      <c r="O61" s="493" t="s">
        <v>513</v>
      </c>
      <c r="P61" s="495" t="s">
        <v>514</v>
      </c>
      <c r="Q61" s="497" t="s">
        <v>515</v>
      </c>
      <c r="R61" s="493" t="s">
        <v>513</v>
      </c>
      <c r="S61" s="495" t="s">
        <v>514</v>
      </c>
      <c r="T61" s="497" t="s">
        <v>515</v>
      </c>
      <c r="U61" s="493" t="s">
        <v>513</v>
      </c>
      <c r="V61" s="495" t="s">
        <v>514</v>
      </c>
      <c r="W61" s="497" t="s">
        <v>515</v>
      </c>
      <c r="X61" s="493" t="s">
        <v>513</v>
      </c>
      <c r="Y61" s="495" t="s">
        <v>514</v>
      </c>
      <c r="Z61" s="497" t="s">
        <v>515</v>
      </c>
      <c r="AA61" s="493" t="s">
        <v>513</v>
      </c>
      <c r="AB61" s="495" t="s">
        <v>514</v>
      </c>
      <c r="AC61" s="497" t="s">
        <v>515</v>
      </c>
      <c r="AD61" s="493" t="s">
        <v>513</v>
      </c>
      <c r="AE61" s="495" t="s">
        <v>514</v>
      </c>
      <c r="AF61" s="497" t="s">
        <v>515</v>
      </c>
      <c r="AG61" s="493" t="s">
        <v>513</v>
      </c>
      <c r="AH61" s="495" t="s">
        <v>514</v>
      </c>
      <c r="AI61" s="497" t="s">
        <v>515</v>
      </c>
      <c r="AJ61" s="493" t="s">
        <v>513</v>
      </c>
      <c r="AK61" s="495" t="s">
        <v>514</v>
      </c>
      <c r="AL61" s="497" t="s">
        <v>515</v>
      </c>
      <c r="AM61" s="493" t="s">
        <v>513</v>
      </c>
      <c r="AN61" s="495" t="s">
        <v>514</v>
      </c>
      <c r="AO61" s="497" t="s">
        <v>515</v>
      </c>
    </row>
    <row r="62" spans="1:41" s="200" customFormat="1" ht="13.8" thickBot="1" x14ac:dyDescent="0.3">
      <c r="A62" s="513"/>
      <c r="B62" s="517"/>
      <c r="C62" s="518"/>
      <c r="D62" s="519"/>
      <c r="E62" s="140" t="s">
        <v>512</v>
      </c>
      <c r="F62" s="494"/>
      <c r="G62" s="496"/>
      <c r="H62" s="498"/>
      <c r="I62" s="494"/>
      <c r="J62" s="496"/>
      <c r="K62" s="498"/>
      <c r="L62" s="494"/>
      <c r="M62" s="496"/>
      <c r="N62" s="498"/>
      <c r="O62" s="494"/>
      <c r="P62" s="496"/>
      <c r="Q62" s="498"/>
      <c r="R62" s="494"/>
      <c r="S62" s="496"/>
      <c r="T62" s="498"/>
      <c r="U62" s="494"/>
      <c r="V62" s="496"/>
      <c r="W62" s="498"/>
      <c r="X62" s="494"/>
      <c r="Y62" s="496"/>
      <c r="Z62" s="498"/>
      <c r="AA62" s="494"/>
      <c r="AB62" s="496"/>
      <c r="AC62" s="498"/>
      <c r="AD62" s="494"/>
      <c r="AE62" s="496"/>
      <c r="AF62" s="498"/>
      <c r="AG62" s="494"/>
      <c r="AH62" s="496"/>
      <c r="AI62" s="498"/>
      <c r="AJ62" s="494"/>
      <c r="AK62" s="496"/>
      <c r="AL62" s="498"/>
      <c r="AM62" s="494"/>
      <c r="AN62" s="496"/>
      <c r="AO62" s="498"/>
    </row>
    <row r="63" spans="1:41" s="200" customFormat="1" ht="13.8" thickBot="1" x14ac:dyDescent="0.3">
      <c r="A63" s="513"/>
      <c r="B63" s="520"/>
      <c r="C63" s="521"/>
      <c r="D63" s="522"/>
      <c r="E63" s="141" t="s">
        <v>517</v>
      </c>
      <c r="F63" s="142" t="s">
        <v>25</v>
      </c>
      <c r="G63" s="115" t="s">
        <v>518</v>
      </c>
      <c r="H63" s="115" t="s">
        <v>519</v>
      </c>
      <c r="I63" s="142" t="s">
        <v>25</v>
      </c>
      <c r="J63" s="115" t="s">
        <v>518</v>
      </c>
      <c r="K63" s="115" t="s">
        <v>519</v>
      </c>
      <c r="L63" s="142" t="s">
        <v>25</v>
      </c>
      <c r="M63" s="115" t="s">
        <v>518</v>
      </c>
      <c r="N63" s="115" t="s">
        <v>519</v>
      </c>
      <c r="O63" s="142" t="s">
        <v>25</v>
      </c>
      <c r="P63" s="115" t="s">
        <v>518</v>
      </c>
      <c r="Q63" s="115" t="s">
        <v>519</v>
      </c>
      <c r="R63" s="142" t="s">
        <v>25</v>
      </c>
      <c r="S63" s="115" t="s">
        <v>518</v>
      </c>
      <c r="T63" s="115" t="s">
        <v>519</v>
      </c>
      <c r="U63" s="142" t="s">
        <v>25</v>
      </c>
      <c r="V63" s="115" t="s">
        <v>518</v>
      </c>
      <c r="W63" s="115" t="s">
        <v>519</v>
      </c>
      <c r="X63" s="142" t="s">
        <v>25</v>
      </c>
      <c r="Y63" s="115" t="s">
        <v>518</v>
      </c>
      <c r="Z63" s="115" t="s">
        <v>519</v>
      </c>
      <c r="AA63" s="142" t="s">
        <v>25</v>
      </c>
      <c r="AB63" s="115" t="s">
        <v>518</v>
      </c>
      <c r="AC63" s="115" t="s">
        <v>519</v>
      </c>
      <c r="AD63" s="142" t="s">
        <v>25</v>
      </c>
      <c r="AE63" s="115" t="s">
        <v>518</v>
      </c>
      <c r="AF63" s="115" t="s">
        <v>519</v>
      </c>
      <c r="AG63" s="142" t="s">
        <v>25</v>
      </c>
      <c r="AH63" s="115" t="s">
        <v>518</v>
      </c>
      <c r="AI63" s="115" t="s">
        <v>519</v>
      </c>
      <c r="AJ63" s="142" t="s">
        <v>25</v>
      </c>
      <c r="AK63" s="115" t="s">
        <v>518</v>
      </c>
      <c r="AL63" s="115" t="s">
        <v>519</v>
      </c>
      <c r="AM63" s="142" t="s">
        <v>25</v>
      </c>
      <c r="AN63" s="115" t="s">
        <v>518</v>
      </c>
      <c r="AO63" s="116" t="s">
        <v>519</v>
      </c>
    </row>
    <row r="64" spans="1:41" s="200" customFormat="1" ht="38.25" customHeight="1" thickBot="1" x14ac:dyDescent="0.3">
      <c r="A64" s="513"/>
      <c r="B64" s="584" t="s">
        <v>1015</v>
      </c>
      <c r="C64" s="585"/>
      <c r="D64" s="586"/>
      <c r="E64" s="132">
        <v>110</v>
      </c>
      <c r="F64" s="118"/>
      <c r="G64" s="582">
        <v>5.181</v>
      </c>
      <c r="H64" s="583">
        <v>3.528</v>
      </c>
      <c r="I64" s="581"/>
      <c r="J64" s="582">
        <v>5.181</v>
      </c>
      <c r="K64" s="583">
        <v>3.528</v>
      </c>
      <c r="L64" s="581"/>
      <c r="M64" s="582">
        <v>5.181</v>
      </c>
      <c r="N64" s="583">
        <v>3.528</v>
      </c>
      <c r="O64" s="581"/>
      <c r="P64" s="582">
        <v>5.181</v>
      </c>
      <c r="Q64" s="583">
        <v>3.528</v>
      </c>
      <c r="R64" s="581"/>
      <c r="S64" s="582">
        <v>5.181</v>
      </c>
      <c r="T64" s="583">
        <v>3.528</v>
      </c>
      <c r="U64" s="581"/>
      <c r="V64" s="582">
        <v>5.181</v>
      </c>
      <c r="W64" s="583">
        <v>3.528</v>
      </c>
      <c r="X64" s="581"/>
      <c r="Y64" s="582">
        <v>5.181</v>
      </c>
      <c r="Z64" s="583">
        <v>3.528</v>
      </c>
      <c r="AA64" s="581"/>
      <c r="AB64" s="582">
        <v>5.1820000000000004</v>
      </c>
      <c r="AC64" s="583">
        <v>3.5289999999999999</v>
      </c>
      <c r="AD64" s="581"/>
      <c r="AE64" s="582">
        <v>5.1820000000000004</v>
      </c>
      <c r="AF64" s="583">
        <v>3.5289999999999999</v>
      </c>
      <c r="AG64" s="581"/>
      <c r="AH64" s="582">
        <v>5.1820000000000004</v>
      </c>
      <c r="AI64" s="583">
        <v>3.5289999999999999</v>
      </c>
      <c r="AJ64" s="581"/>
      <c r="AK64" s="582">
        <v>5.1820000000000004</v>
      </c>
      <c r="AL64" s="583">
        <v>3.5289999999999999</v>
      </c>
      <c r="AM64" s="581"/>
      <c r="AN64" s="582">
        <v>5.1820000000000004</v>
      </c>
      <c r="AO64" s="583">
        <v>3.5289999999999999</v>
      </c>
    </row>
    <row r="65" spans="1:41" s="200" customFormat="1" ht="13.8" thickBot="1" x14ac:dyDescent="0.3">
      <c r="A65" s="513"/>
      <c r="B65" s="529"/>
      <c r="C65" s="532"/>
      <c r="D65" s="533"/>
      <c r="E65" s="134"/>
      <c r="F65" s="123"/>
      <c r="G65" s="124"/>
      <c r="H65" s="122"/>
      <c r="I65" s="123"/>
      <c r="J65" s="124"/>
      <c r="K65" s="122"/>
      <c r="L65" s="123"/>
      <c r="M65" s="124"/>
      <c r="N65" s="122"/>
      <c r="O65" s="123"/>
      <c r="P65" s="124"/>
      <c r="Q65" s="122"/>
      <c r="R65" s="123"/>
      <c r="S65" s="124"/>
      <c r="T65" s="122"/>
      <c r="U65" s="123"/>
      <c r="V65" s="124"/>
      <c r="W65" s="122"/>
      <c r="X65" s="123"/>
      <c r="Y65" s="124"/>
      <c r="Z65" s="122"/>
      <c r="AA65" s="123"/>
      <c r="AB65" s="124"/>
      <c r="AC65" s="122"/>
      <c r="AD65" s="123"/>
      <c r="AE65" s="124"/>
      <c r="AF65" s="122"/>
      <c r="AG65" s="123"/>
      <c r="AH65" s="124"/>
      <c r="AI65" s="122"/>
      <c r="AJ65" s="123"/>
      <c r="AK65" s="124"/>
      <c r="AL65" s="122"/>
      <c r="AM65" s="123"/>
      <c r="AN65" s="124"/>
      <c r="AO65" s="125"/>
    </row>
    <row r="66" spans="1:41" s="200" customFormat="1" ht="13.8" thickBot="1" x14ac:dyDescent="0.3">
      <c r="A66" s="513"/>
      <c r="B66" s="529"/>
      <c r="C66" s="532"/>
      <c r="D66" s="533"/>
      <c r="E66" s="134"/>
      <c r="F66" s="123"/>
      <c r="G66" s="124"/>
      <c r="H66" s="122"/>
      <c r="I66" s="123"/>
      <c r="J66" s="124"/>
      <c r="K66" s="122"/>
      <c r="L66" s="123"/>
      <c r="M66" s="124"/>
      <c r="N66" s="122"/>
      <c r="O66" s="123"/>
      <c r="P66" s="124"/>
      <c r="Q66" s="122"/>
      <c r="R66" s="123"/>
      <c r="S66" s="124"/>
      <c r="T66" s="122"/>
      <c r="U66" s="123"/>
      <c r="V66" s="124"/>
      <c r="W66" s="122"/>
      <c r="X66" s="123"/>
      <c r="Y66" s="124"/>
      <c r="Z66" s="122"/>
      <c r="AA66" s="123"/>
      <c r="AB66" s="124"/>
      <c r="AC66" s="122"/>
      <c r="AD66" s="123"/>
      <c r="AE66" s="124"/>
      <c r="AF66" s="122"/>
      <c r="AG66" s="123"/>
      <c r="AH66" s="124"/>
      <c r="AI66" s="122"/>
      <c r="AJ66" s="123"/>
      <c r="AK66" s="124"/>
      <c r="AL66" s="122"/>
      <c r="AM66" s="123"/>
      <c r="AN66" s="124"/>
      <c r="AO66" s="125"/>
    </row>
    <row r="67" spans="1:41" s="200" customFormat="1" ht="13.8" thickBot="1" x14ac:dyDescent="0.3">
      <c r="A67" s="513"/>
      <c r="B67" s="529"/>
      <c r="C67" s="532"/>
      <c r="D67" s="533"/>
      <c r="E67" s="134"/>
      <c r="F67" s="123"/>
      <c r="G67" s="124"/>
      <c r="H67" s="122"/>
      <c r="I67" s="123"/>
      <c r="J67" s="124"/>
      <c r="K67" s="122"/>
      <c r="L67" s="123"/>
      <c r="M67" s="124"/>
      <c r="N67" s="122"/>
      <c r="O67" s="123"/>
      <c r="P67" s="124"/>
      <c r="Q67" s="122"/>
      <c r="R67" s="123"/>
      <c r="S67" s="124"/>
      <c r="T67" s="122"/>
      <c r="U67" s="123"/>
      <c r="V67" s="124"/>
      <c r="W67" s="122"/>
      <c r="X67" s="123"/>
      <c r="Y67" s="124"/>
      <c r="Z67" s="122"/>
      <c r="AA67" s="123"/>
      <c r="AB67" s="124"/>
      <c r="AC67" s="122"/>
      <c r="AD67" s="123"/>
      <c r="AE67" s="124"/>
      <c r="AF67" s="122"/>
      <c r="AG67" s="123"/>
      <c r="AH67" s="124"/>
      <c r="AI67" s="122"/>
      <c r="AJ67" s="123"/>
      <c r="AK67" s="124"/>
      <c r="AL67" s="122"/>
      <c r="AM67" s="123"/>
      <c r="AN67" s="124"/>
      <c r="AO67" s="125"/>
    </row>
    <row r="68" spans="1:41" s="200" customFormat="1" ht="13.8" thickBot="1" x14ac:dyDescent="0.3">
      <c r="A68" s="513"/>
      <c r="B68" s="529"/>
      <c r="C68" s="532"/>
      <c r="D68" s="533"/>
      <c r="E68" s="134"/>
      <c r="F68" s="123"/>
      <c r="G68" s="124"/>
      <c r="H68" s="122"/>
      <c r="I68" s="123"/>
      <c r="J68" s="124"/>
      <c r="K68" s="122"/>
      <c r="L68" s="123"/>
      <c r="M68" s="124"/>
      <c r="N68" s="122"/>
      <c r="O68" s="123"/>
      <c r="P68" s="124"/>
      <c r="Q68" s="122"/>
      <c r="R68" s="123"/>
      <c r="S68" s="124"/>
      <c r="T68" s="122"/>
      <c r="U68" s="123"/>
      <c r="V68" s="124"/>
      <c r="W68" s="122"/>
      <c r="X68" s="123"/>
      <c r="Y68" s="124"/>
      <c r="Z68" s="122"/>
      <c r="AA68" s="123"/>
      <c r="AB68" s="124"/>
      <c r="AC68" s="122"/>
      <c r="AD68" s="123"/>
      <c r="AE68" s="124"/>
      <c r="AF68" s="122"/>
      <c r="AG68" s="123"/>
      <c r="AH68" s="124"/>
      <c r="AI68" s="122"/>
      <c r="AJ68" s="123"/>
      <c r="AK68" s="124"/>
      <c r="AL68" s="122"/>
      <c r="AM68" s="123"/>
      <c r="AN68" s="124"/>
      <c r="AO68" s="125"/>
    </row>
    <row r="69" spans="1:41" s="200" customFormat="1" ht="13.8" thickBot="1" x14ac:dyDescent="0.3">
      <c r="A69" s="513"/>
      <c r="B69" s="529"/>
      <c r="C69" s="532"/>
      <c r="D69" s="533"/>
      <c r="E69" s="134"/>
      <c r="F69" s="123"/>
      <c r="G69" s="124"/>
      <c r="H69" s="122"/>
      <c r="I69" s="123"/>
      <c r="J69" s="124"/>
      <c r="K69" s="122"/>
      <c r="L69" s="123"/>
      <c r="M69" s="124"/>
      <c r="N69" s="122"/>
      <c r="O69" s="123"/>
      <c r="P69" s="124"/>
      <c r="Q69" s="122"/>
      <c r="R69" s="123"/>
      <c r="S69" s="124"/>
      <c r="T69" s="122"/>
      <c r="U69" s="123"/>
      <c r="V69" s="124"/>
      <c r="W69" s="122"/>
      <c r="X69" s="123"/>
      <c r="Y69" s="124"/>
      <c r="Z69" s="122"/>
      <c r="AA69" s="123"/>
      <c r="AB69" s="124"/>
      <c r="AC69" s="122"/>
      <c r="AD69" s="123"/>
      <c r="AE69" s="124"/>
      <c r="AF69" s="122"/>
      <c r="AG69" s="123"/>
      <c r="AH69" s="124"/>
      <c r="AI69" s="122"/>
      <c r="AJ69" s="123"/>
      <c r="AK69" s="124"/>
      <c r="AL69" s="122"/>
      <c r="AM69" s="123"/>
      <c r="AN69" s="124"/>
      <c r="AO69" s="125"/>
    </row>
    <row r="70" spans="1:41" s="200" customFormat="1" ht="13.8" thickBot="1" x14ac:dyDescent="0.3">
      <c r="A70" s="513"/>
      <c r="B70" s="529"/>
      <c r="C70" s="532"/>
      <c r="D70" s="533"/>
      <c r="E70" s="134"/>
      <c r="F70" s="123"/>
      <c r="G70" s="124"/>
      <c r="H70" s="122"/>
      <c r="I70" s="123"/>
      <c r="J70" s="124"/>
      <c r="K70" s="122"/>
      <c r="L70" s="123"/>
      <c r="M70" s="124"/>
      <c r="N70" s="122"/>
      <c r="O70" s="123"/>
      <c r="P70" s="124"/>
      <c r="Q70" s="122"/>
      <c r="R70" s="123"/>
      <c r="S70" s="124"/>
      <c r="T70" s="122"/>
      <c r="U70" s="123"/>
      <c r="V70" s="124"/>
      <c r="W70" s="122"/>
      <c r="X70" s="123"/>
      <c r="Y70" s="124"/>
      <c r="Z70" s="122"/>
      <c r="AA70" s="123"/>
      <c r="AB70" s="124"/>
      <c r="AC70" s="122"/>
      <c r="AD70" s="123"/>
      <c r="AE70" s="124"/>
      <c r="AF70" s="122"/>
      <c r="AG70" s="123"/>
      <c r="AH70" s="124"/>
      <c r="AI70" s="122"/>
      <c r="AJ70" s="123"/>
      <c r="AK70" s="124"/>
      <c r="AL70" s="122"/>
      <c r="AM70" s="123"/>
      <c r="AN70" s="124"/>
      <c r="AO70" s="125"/>
    </row>
    <row r="71" spans="1:41" s="200" customFormat="1" ht="13.8" thickBot="1" x14ac:dyDescent="0.3">
      <c r="A71" s="513"/>
      <c r="B71" s="529"/>
      <c r="C71" s="532"/>
      <c r="D71" s="533"/>
      <c r="E71" s="134"/>
      <c r="F71" s="123"/>
      <c r="G71" s="124"/>
      <c r="H71" s="122"/>
      <c r="I71" s="123"/>
      <c r="J71" s="124"/>
      <c r="K71" s="122"/>
      <c r="L71" s="123"/>
      <c r="M71" s="124"/>
      <c r="N71" s="122"/>
      <c r="O71" s="123"/>
      <c r="P71" s="124"/>
      <c r="Q71" s="122"/>
      <c r="R71" s="123"/>
      <c r="S71" s="124"/>
      <c r="T71" s="122"/>
      <c r="U71" s="123"/>
      <c r="V71" s="124"/>
      <c r="W71" s="122"/>
      <c r="X71" s="123"/>
      <c r="Y71" s="124"/>
      <c r="Z71" s="122"/>
      <c r="AA71" s="123"/>
      <c r="AB71" s="124"/>
      <c r="AC71" s="122"/>
      <c r="AD71" s="123"/>
      <c r="AE71" s="124"/>
      <c r="AF71" s="122"/>
      <c r="AG71" s="123"/>
      <c r="AH71" s="124"/>
      <c r="AI71" s="122"/>
      <c r="AJ71" s="123"/>
      <c r="AK71" s="124"/>
      <c r="AL71" s="122"/>
      <c r="AM71" s="123"/>
      <c r="AN71" s="124"/>
      <c r="AO71" s="125"/>
    </row>
    <row r="72" spans="1:41" s="200" customFormat="1" ht="13.8" thickBot="1" x14ac:dyDescent="0.3">
      <c r="A72" s="513"/>
      <c r="B72" s="529"/>
      <c r="C72" s="532"/>
      <c r="D72" s="533"/>
      <c r="E72" s="134"/>
      <c r="F72" s="123"/>
      <c r="G72" s="124"/>
      <c r="H72" s="122"/>
      <c r="I72" s="123"/>
      <c r="J72" s="124"/>
      <c r="K72" s="122"/>
      <c r="L72" s="123"/>
      <c r="M72" s="124"/>
      <c r="N72" s="122"/>
      <c r="O72" s="123"/>
      <c r="P72" s="124"/>
      <c r="Q72" s="122"/>
      <c r="R72" s="123"/>
      <c r="S72" s="124"/>
      <c r="T72" s="122"/>
      <c r="U72" s="123"/>
      <c r="V72" s="124"/>
      <c r="W72" s="122"/>
      <c r="X72" s="123"/>
      <c r="Y72" s="124"/>
      <c r="Z72" s="122"/>
      <c r="AA72" s="123"/>
      <c r="AB72" s="124"/>
      <c r="AC72" s="122"/>
      <c r="AD72" s="123"/>
      <c r="AE72" s="124"/>
      <c r="AF72" s="122"/>
      <c r="AG72" s="123"/>
      <c r="AH72" s="124"/>
      <c r="AI72" s="122"/>
      <c r="AJ72" s="123"/>
      <c r="AK72" s="124"/>
      <c r="AL72" s="122"/>
      <c r="AM72" s="123"/>
      <c r="AN72" s="124"/>
      <c r="AO72" s="125"/>
    </row>
    <row r="73" spans="1:41" s="200" customFormat="1" ht="13.8" thickBot="1" x14ac:dyDescent="0.3">
      <c r="A73" s="513"/>
      <c r="B73" s="529"/>
      <c r="C73" s="532"/>
      <c r="D73" s="533"/>
      <c r="E73" s="134"/>
      <c r="F73" s="123"/>
      <c r="G73" s="124"/>
      <c r="H73" s="122"/>
      <c r="I73" s="123"/>
      <c r="J73" s="124"/>
      <c r="K73" s="122"/>
      <c r="L73" s="123"/>
      <c r="M73" s="124"/>
      <c r="N73" s="122"/>
      <c r="O73" s="123"/>
      <c r="P73" s="124"/>
      <c r="Q73" s="122"/>
      <c r="R73" s="123"/>
      <c r="S73" s="124"/>
      <c r="T73" s="122"/>
      <c r="U73" s="123"/>
      <c r="V73" s="124"/>
      <c r="W73" s="122"/>
      <c r="X73" s="123"/>
      <c r="Y73" s="124"/>
      <c r="Z73" s="122"/>
      <c r="AA73" s="123"/>
      <c r="AB73" s="124"/>
      <c r="AC73" s="122"/>
      <c r="AD73" s="123"/>
      <c r="AE73" s="124"/>
      <c r="AF73" s="122"/>
      <c r="AG73" s="123"/>
      <c r="AH73" s="124"/>
      <c r="AI73" s="122"/>
      <c r="AJ73" s="123"/>
      <c r="AK73" s="124"/>
      <c r="AL73" s="122"/>
      <c r="AM73" s="123"/>
      <c r="AN73" s="124"/>
      <c r="AO73" s="125"/>
    </row>
    <row r="74" spans="1:41" s="200" customFormat="1" ht="13.8" thickBot="1" x14ac:dyDescent="0.3">
      <c r="A74" s="476" t="s">
        <v>526</v>
      </c>
      <c r="B74" s="477"/>
      <c r="C74" s="477"/>
      <c r="D74" s="478"/>
      <c r="E74" s="132" t="s">
        <v>1012</v>
      </c>
      <c r="F74" s="150"/>
      <c r="G74" s="151">
        <v>6.3</v>
      </c>
      <c r="H74" s="151"/>
      <c r="I74" s="150"/>
      <c r="J74" s="151">
        <v>6.3</v>
      </c>
      <c r="K74" s="205"/>
      <c r="L74" s="150"/>
      <c r="M74" s="151">
        <v>6.3</v>
      </c>
      <c r="N74" s="151"/>
      <c r="O74" s="150"/>
      <c r="P74" s="151">
        <v>6.3</v>
      </c>
      <c r="Q74" s="205"/>
      <c r="R74" s="150"/>
      <c r="S74" s="151">
        <v>6.3</v>
      </c>
      <c r="T74" s="151"/>
      <c r="U74" s="150"/>
      <c r="V74" s="151">
        <v>6.3</v>
      </c>
      <c r="W74" s="205"/>
      <c r="X74" s="150"/>
      <c r="Y74" s="151">
        <v>6.3</v>
      </c>
      <c r="Z74" s="151"/>
      <c r="AA74" s="150"/>
      <c r="AB74" s="151">
        <v>6.3</v>
      </c>
      <c r="AC74" s="205"/>
      <c r="AD74" s="150"/>
      <c r="AE74" s="151">
        <v>6.3</v>
      </c>
      <c r="AF74" s="151"/>
      <c r="AG74" s="150"/>
      <c r="AH74" s="151">
        <v>6.3</v>
      </c>
      <c r="AI74" s="205"/>
      <c r="AJ74" s="150"/>
      <c r="AK74" s="151">
        <v>6.3</v>
      </c>
      <c r="AL74" s="151"/>
      <c r="AM74" s="150"/>
      <c r="AN74" s="151">
        <v>6.3</v>
      </c>
      <c r="AO74" s="205"/>
    </row>
    <row r="75" spans="1:41" s="200" customFormat="1" ht="13.8" thickBot="1" x14ac:dyDescent="0.3">
      <c r="A75" s="473" t="s">
        <v>528</v>
      </c>
      <c r="B75" s="474"/>
      <c r="C75" s="474"/>
      <c r="D75" s="475"/>
      <c r="E75" s="201"/>
      <c r="F75" s="150"/>
      <c r="G75" s="151"/>
      <c r="H75" s="151"/>
      <c r="I75" s="150"/>
      <c r="J75" s="151"/>
      <c r="K75" s="205"/>
      <c r="L75" s="150"/>
      <c r="M75" s="151"/>
      <c r="N75" s="151"/>
      <c r="O75" s="150"/>
      <c r="P75" s="151"/>
      <c r="Q75" s="205"/>
      <c r="R75" s="150"/>
      <c r="S75" s="151"/>
      <c r="T75" s="151"/>
      <c r="U75" s="150"/>
      <c r="V75" s="151"/>
      <c r="W75" s="205"/>
      <c r="X75" s="150"/>
      <c r="Y75" s="151"/>
      <c r="Z75" s="151"/>
      <c r="AA75" s="150"/>
      <c r="AB75" s="151"/>
      <c r="AC75" s="205"/>
      <c r="AD75" s="150"/>
      <c r="AE75" s="151"/>
      <c r="AF75" s="151"/>
      <c r="AG75" s="150"/>
      <c r="AH75" s="151"/>
      <c r="AI75" s="205"/>
      <c r="AJ75" s="150"/>
      <c r="AK75" s="151"/>
      <c r="AL75" s="151"/>
      <c r="AM75" s="150"/>
      <c r="AN75" s="151"/>
      <c r="AO75" s="205"/>
    </row>
    <row r="76" spans="1:41" s="200" customFormat="1" ht="13.8" thickBot="1" x14ac:dyDescent="0.3">
      <c r="A76" s="487" t="s">
        <v>517</v>
      </c>
      <c r="B76" s="488"/>
      <c r="C76" s="488"/>
      <c r="D76" s="489"/>
      <c r="E76" s="201"/>
      <c r="F76" s="150"/>
      <c r="G76" s="151"/>
      <c r="H76" s="151"/>
      <c r="I76" s="150"/>
      <c r="J76" s="151"/>
      <c r="K76" s="205"/>
      <c r="L76" s="150"/>
      <c r="M76" s="151"/>
      <c r="N76" s="151"/>
      <c r="O76" s="150"/>
      <c r="P76" s="151"/>
      <c r="Q76" s="205"/>
      <c r="R76" s="150"/>
      <c r="S76" s="151"/>
      <c r="T76" s="151"/>
      <c r="U76" s="150"/>
      <c r="V76" s="151"/>
      <c r="W76" s="205"/>
      <c r="X76" s="150"/>
      <c r="Y76" s="151"/>
      <c r="Z76" s="151"/>
      <c r="AA76" s="150"/>
      <c r="AB76" s="151"/>
      <c r="AC76" s="205"/>
      <c r="AD76" s="150"/>
      <c r="AE76" s="151"/>
      <c r="AF76" s="151"/>
      <c r="AG76" s="150"/>
      <c r="AH76" s="151"/>
      <c r="AI76" s="205"/>
      <c r="AJ76" s="150"/>
      <c r="AK76" s="151"/>
      <c r="AL76" s="151"/>
      <c r="AM76" s="150"/>
      <c r="AN76" s="151"/>
      <c r="AO76" s="205"/>
    </row>
    <row r="77" spans="1:41" s="200" customFormat="1" x14ac:dyDescent="0.25">
      <c r="A77" s="476" t="s">
        <v>530</v>
      </c>
      <c r="B77" s="477"/>
      <c r="C77" s="477"/>
      <c r="D77" s="478"/>
      <c r="E77" s="139"/>
      <c r="F77" s="143"/>
      <c r="G77" s="144"/>
      <c r="H77" s="144"/>
      <c r="I77" s="143"/>
      <c r="J77" s="144"/>
      <c r="K77" s="145"/>
      <c r="L77" s="143"/>
      <c r="M77" s="144"/>
      <c r="N77" s="144"/>
      <c r="O77" s="143"/>
      <c r="P77" s="144"/>
      <c r="Q77" s="145"/>
      <c r="R77" s="143"/>
      <c r="S77" s="144"/>
      <c r="T77" s="144"/>
      <c r="U77" s="143"/>
      <c r="V77" s="144"/>
      <c r="W77" s="145"/>
      <c r="X77" s="143"/>
      <c r="Y77" s="144"/>
      <c r="Z77" s="144"/>
      <c r="AA77" s="143"/>
      <c r="AB77" s="144"/>
      <c r="AC77" s="145"/>
      <c r="AD77" s="143"/>
      <c r="AE77" s="144"/>
      <c r="AF77" s="144"/>
      <c r="AG77" s="143"/>
      <c r="AH77" s="144"/>
      <c r="AI77" s="145"/>
      <c r="AJ77" s="143"/>
      <c r="AK77" s="144"/>
      <c r="AL77" s="144"/>
      <c r="AM77" s="143"/>
      <c r="AN77" s="144"/>
      <c r="AO77" s="145"/>
    </row>
    <row r="78" spans="1:41" s="200" customFormat="1" ht="13.8" thickBot="1" x14ac:dyDescent="0.3">
      <c r="A78" s="487" t="s">
        <v>519</v>
      </c>
      <c r="B78" s="488"/>
      <c r="C78" s="488"/>
      <c r="D78" s="489"/>
      <c r="E78" s="146"/>
      <c r="F78" s="147"/>
      <c r="G78" s="148"/>
      <c r="H78" s="148"/>
      <c r="I78" s="147"/>
      <c r="J78" s="148"/>
      <c r="K78" s="149"/>
      <c r="L78" s="147"/>
      <c r="M78" s="148"/>
      <c r="N78" s="148"/>
      <c r="O78" s="147"/>
      <c r="P78" s="148"/>
      <c r="Q78" s="149"/>
      <c r="R78" s="147"/>
      <c r="S78" s="148"/>
      <c r="T78" s="148"/>
      <c r="U78" s="147"/>
      <c r="V78" s="148"/>
      <c r="W78" s="149"/>
      <c r="X78" s="147"/>
      <c r="Y78" s="148"/>
      <c r="Z78" s="148"/>
      <c r="AA78" s="147"/>
      <c r="AB78" s="148"/>
      <c r="AC78" s="149"/>
      <c r="AD78" s="147"/>
      <c r="AE78" s="148"/>
      <c r="AF78" s="148"/>
      <c r="AG78" s="147"/>
      <c r="AH78" s="148"/>
      <c r="AI78" s="149"/>
      <c r="AJ78" s="147"/>
      <c r="AK78" s="148"/>
      <c r="AL78" s="148"/>
      <c r="AM78" s="147"/>
      <c r="AN78" s="148"/>
      <c r="AO78" s="149"/>
    </row>
    <row r="79" spans="1:41" s="200" customFormat="1" x14ac:dyDescent="0.25"/>
    <row r="80" spans="1:41" s="200" customFormat="1" x14ac:dyDescent="0.25"/>
    <row r="81" spans="1:41" ht="15.6" x14ac:dyDescent="0.3">
      <c r="A81" s="200"/>
      <c r="B81" s="107" t="s">
        <v>543</v>
      </c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 t="s">
        <v>544</v>
      </c>
      <c r="S81" s="107"/>
      <c r="T81" s="107"/>
      <c r="U81" s="107" t="s">
        <v>1016</v>
      </c>
      <c r="V81" s="200"/>
      <c r="W81" s="200"/>
      <c r="X81" s="200"/>
      <c r="Y81" s="200"/>
      <c r="Z81" s="200"/>
      <c r="AA81" s="200"/>
      <c r="AB81" s="200"/>
      <c r="AC81" s="200"/>
      <c r="AD81" s="200"/>
      <c r="AE81" s="200"/>
      <c r="AF81" s="200"/>
      <c r="AG81" s="200"/>
      <c r="AH81" s="200"/>
      <c r="AI81" s="200"/>
      <c r="AJ81" s="200"/>
      <c r="AK81" s="200"/>
      <c r="AL81" s="200"/>
      <c r="AM81" s="200"/>
      <c r="AN81" s="200"/>
      <c r="AO81" s="200"/>
    </row>
    <row r="82" spans="1:41" ht="15.6" x14ac:dyDescent="0.3">
      <c r="A82" s="200"/>
      <c r="B82" s="107" t="s">
        <v>546</v>
      </c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200"/>
      <c r="V82" s="200"/>
      <c r="W82" s="200"/>
      <c r="X82" s="200"/>
      <c r="Y82" s="200"/>
      <c r="Z82" s="200"/>
      <c r="AA82" s="200"/>
      <c r="AB82" s="200"/>
      <c r="AC82" s="200"/>
      <c r="AD82" s="200"/>
      <c r="AE82" s="200"/>
      <c r="AF82" s="200"/>
      <c r="AG82" s="200"/>
      <c r="AH82" s="200"/>
      <c r="AI82" s="200"/>
      <c r="AJ82" s="200"/>
      <c r="AK82" s="200"/>
      <c r="AL82" s="200"/>
      <c r="AM82" s="200"/>
      <c r="AN82" s="200"/>
      <c r="AO82" s="200"/>
    </row>
  </sheetData>
  <mergeCells count="157">
    <mergeCell ref="A76:D76"/>
    <mergeCell ref="A77:D77"/>
    <mergeCell ref="A78:D78"/>
    <mergeCell ref="B70:D70"/>
    <mergeCell ref="B71:D71"/>
    <mergeCell ref="B72:D72"/>
    <mergeCell ref="B73:D73"/>
    <mergeCell ref="A74:D74"/>
    <mergeCell ref="A75:D75"/>
    <mergeCell ref="AL61:AL62"/>
    <mergeCell ref="AM61:AM62"/>
    <mergeCell ref="AN61:AN62"/>
    <mergeCell ref="AO61:AO62"/>
    <mergeCell ref="B64:D64"/>
    <mergeCell ref="B65:D65"/>
    <mergeCell ref="AF61:AF62"/>
    <mergeCell ref="AG61:AG62"/>
    <mergeCell ref="AH61:AH62"/>
    <mergeCell ref="AI61:AI62"/>
    <mergeCell ref="AJ61:AJ62"/>
    <mergeCell ref="AK61:AK62"/>
    <mergeCell ref="Z61:Z62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W61:W62"/>
    <mergeCell ref="X61:X62"/>
    <mergeCell ref="Y61:Y62"/>
    <mergeCell ref="N61:N62"/>
    <mergeCell ref="O61:O62"/>
    <mergeCell ref="P61:P62"/>
    <mergeCell ref="Q61:Q62"/>
    <mergeCell ref="R61:R62"/>
    <mergeCell ref="S61:S62"/>
    <mergeCell ref="H61:H62"/>
    <mergeCell ref="I61:I62"/>
    <mergeCell ref="J61:J62"/>
    <mergeCell ref="K61:K62"/>
    <mergeCell ref="L61:L62"/>
    <mergeCell ref="M61:M62"/>
    <mergeCell ref="B55:B57"/>
    <mergeCell ref="B58:D60"/>
    <mergeCell ref="A61:A73"/>
    <mergeCell ref="B61:D63"/>
    <mergeCell ref="F61:F62"/>
    <mergeCell ref="G61:G62"/>
    <mergeCell ref="B66:D66"/>
    <mergeCell ref="B67:D67"/>
    <mergeCell ref="B68:D68"/>
    <mergeCell ref="B69:D69"/>
    <mergeCell ref="AD43:AF43"/>
    <mergeCell ref="AG43:AI43"/>
    <mergeCell ref="AJ43:AL43"/>
    <mergeCell ref="AM43:AO43"/>
    <mergeCell ref="B44:C44"/>
    <mergeCell ref="B45:C45"/>
    <mergeCell ref="L43:N43"/>
    <mergeCell ref="O43:Q43"/>
    <mergeCell ref="R43:T43"/>
    <mergeCell ref="U43:W43"/>
    <mergeCell ref="X43:Z43"/>
    <mergeCell ref="AA43:AC43"/>
    <mergeCell ref="A41:D41"/>
    <mergeCell ref="A42:D42"/>
    <mergeCell ref="A43:A60"/>
    <mergeCell ref="B43:C43"/>
    <mergeCell ref="F43:H43"/>
    <mergeCell ref="I43:K43"/>
    <mergeCell ref="B46:B48"/>
    <mergeCell ref="D46:D48"/>
    <mergeCell ref="B49:B51"/>
    <mergeCell ref="B52:B54"/>
    <mergeCell ref="B35:D35"/>
    <mergeCell ref="B36:D36"/>
    <mergeCell ref="B37:D37"/>
    <mergeCell ref="A38:D38"/>
    <mergeCell ref="A39:D39"/>
    <mergeCell ref="A40:D40"/>
    <mergeCell ref="AM25:AM26"/>
    <mergeCell ref="AN25:AN26"/>
    <mergeCell ref="AO25:AO26"/>
    <mergeCell ref="B28:D28"/>
    <mergeCell ref="B29:D29"/>
    <mergeCell ref="B30:D30"/>
    <mergeCell ref="AG25:AG26"/>
    <mergeCell ref="AH25:AH26"/>
    <mergeCell ref="AI25:AI26"/>
    <mergeCell ref="AJ25:AJ26"/>
    <mergeCell ref="AK25:AK26"/>
    <mergeCell ref="AL25:AL26"/>
    <mergeCell ref="AA25:AA26"/>
    <mergeCell ref="AB25:AB26"/>
    <mergeCell ref="AC25:AC26"/>
    <mergeCell ref="AD25:AD26"/>
    <mergeCell ref="AE25:AE26"/>
    <mergeCell ref="AF25:AF26"/>
    <mergeCell ref="U25:U26"/>
    <mergeCell ref="V25:V26"/>
    <mergeCell ref="W25:W26"/>
    <mergeCell ref="X25:X26"/>
    <mergeCell ref="Y25:Y26"/>
    <mergeCell ref="Z25:Z26"/>
    <mergeCell ref="O25:O26"/>
    <mergeCell ref="P25:P26"/>
    <mergeCell ref="Q25:Q26"/>
    <mergeCell ref="R25:R26"/>
    <mergeCell ref="S25:S26"/>
    <mergeCell ref="T25:T26"/>
    <mergeCell ref="I25:I26"/>
    <mergeCell ref="J25:J26"/>
    <mergeCell ref="K25:K26"/>
    <mergeCell ref="L25:L26"/>
    <mergeCell ref="M25:M26"/>
    <mergeCell ref="N25:N26"/>
    <mergeCell ref="B22:D24"/>
    <mergeCell ref="A25:A37"/>
    <mergeCell ref="B25:D27"/>
    <mergeCell ref="F25:F26"/>
    <mergeCell ref="G25:G26"/>
    <mergeCell ref="H25:H26"/>
    <mergeCell ref="B31:D31"/>
    <mergeCell ref="B32:D32"/>
    <mergeCell ref="B33:D33"/>
    <mergeCell ref="B34:D34"/>
    <mergeCell ref="B9:C9"/>
    <mergeCell ref="B10:B12"/>
    <mergeCell ref="D10:D12"/>
    <mergeCell ref="B13:B15"/>
    <mergeCell ref="B16:B18"/>
    <mergeCell ref="B19:B21"/>
    <mergeCell ref="AA7:AC7"/>
    <mergeCell ref="AD7:AF7"/>
    <mergeCell ref="AG7:AI7"/>
    <mergeCell ref="AJ7:AL7"/>
    <mergeCell ref="AM7:AO7"/>
    <mergeCell ref="B8:C8"/>
    <mergeCell ref="AH6:AM6"/>
    <mergeCell ref="A7:A24"/>
    <mergeCell ref="B7:C7"/>
    <mergeCell ref="F7:H7"/>
    <mergeCell ref="I7:K7"/>
    <mergeCell ref="L7:N7"/>
    <mergeCell ref="O7:Q7"/>
    <mergeCell ref="R7:T7"/>
    <mergeCell ref="U7:W7"/>
    <mergeCell ref="X7:Z7"/>
    <mergeCell ref="AG1:AO1"/>
    <mergeCell ref="AG2:AO2"/>
    <mergeCell ref="M3:O3"/>
    <mergeCell ref="AG3:AO3"/>
    <mergeCell ref="M4:O4"/>
    <mergeCell ref="A5:AO5"/>
  </mergeCells>
  <printOptions horizontalCentered="1"/>
  <pageMargins left="0.78740157480314965" right="0.39370078740157483" top="0.78740157480314965" bottom="0.78740157480314965" header="0" footer="0"/>
  <pageSetup paperSize="9" scale="4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BF3DF-1D23-4CA1-9C03-E1EE7D7D7D50}">
  <dimension ref="A1:AO82"/>
  <sheetViews>
    <sheetView zoomScale="70" zoomScaleNormal="70" zoomScaleSheetLayoutView="84" workbookViewId="0">
      <selection activeCell="B70" sqref="B70:D70"/>
    </sheetView>
  </sheetViews>
  <sheetFormatPr defaultRowHeight="13.2" x14ac:dyDescent="0.25"/>
  <cols>
    <col min="1" max="1" width="3.109375" style="199" customWidth="1"/>
    <col min="2" max="2" width="12.6640625" style="199" customWidth="1"/>
    <col min="3" max="3" width="1" style="199" hidden="1" customWidth="1"/>
    <col min="4" max="4" width="7.88671875" style="199" bestFit="1" customWidth="1"/>
    <col min="5" max="5" width="8" style="199" customWidth="1"/>
    <col min="6" max="6" width="7" style="199" customWidth="1"/>
    <col min="7" max="8" width="6.6640625" style="199" customWidth="1"/>
    <col min="9" max="9" width="7.5546875" style="199" customWidth="1"/>
    <col min="10" max="11" width="6.6640625" style="199" customWidth="1"/>
    <col min="12" max="12" width="7.88671875" style="199" customWidth="1"/>
    <col min="13" max="14" width="6.6640625" style="199" customWidth="1"/>
    <col min="15" max="15" width="7.88671875" style="199" customWidth="1"/>
    <col min="16" max="17" width="6.6640625" style="199" customWidth="1"/>
    <col min="18" max="18" width="8.33203125" style="199" customWidth="1"/>
    <col min="19" max="20" width="6.6640625" style="199" customWidth="1"/>
    <col min="21" max="21" width="7.44140625" style="199" customWidth="1"/>
    <col min="22" max="23" width="6.6640625" style="199" customWidth="1"/>
    <col min="24" max="24" width="7.88671875" style="199" customWidth="1"/>
    <col min="25" max="26" width="6.6640625" style="199" customWidth="1"/>
    <col min="27" max="27" width="7.5546875" style="199" customWidth="1"/>
    <col min="28" max="29" width="6.6640625" style="199" customWidth="1"/>
    <col min="30" max="30" width="7.6640625" style="199" customWidth="1"/>
    <col min="31" max="32" width="6.6640625" style="199" customWidth="1"/>
    <col min="33" max="33" width="8" style="199" customWidth="1"/>
    <col min="34" max="35" width="6.6640625" style="199" customWidth="1"/>
    <col min="36" max="36" width="7.5546875" style="199" customWidth="1"/>
    <col min="37" max="38" width="6.6640625" style="199" customWidth="1"/>
    <col min="39" max="39" width="7" style="199" customWidth="1"/>
    <col min="40" max="41" width="6.6640625" style="199" customWidth="1"/>
    <col min="42" max="256" width="8.88671875" style="199"/>
    <col min="257" max="257" width="3.109375" style="199" customWidth="1"/>
    <col min="258" max="258" width="12.6640625" style="199" customWidth="1"/>
    <col min="259" max="259" width="0" style="199" hidden="1" customWidth="1"/>
    <col min="260" max="260" width="7.88671875" style="199" bestFit="1" customWidth="1"/>
    <col min="261" max="261" width="8" style="199" customWidth="1"/>
    <col min="262" max="262" width="7" style="199" customWidth="1"/>
    <col min="263" max="264" width="6.6640625" style="199" customWidth="1"/>
    <col min="265" max="265" width="7.5546875" style="199" customWidth="1"/>
    <col min="266" max="267" width="6.6640625" style="199" customWidth="1"/>
    <col min="268" max="268" width="7.88671875" style="199" customWidth="1"/>
    <col min="269" max="270" width="6.6640625" style="199" customWidth="1"/>
    <col min="271" max="271" width="7.88671875" style="199" customWidth="1"/>
    <col min="272" max="273" width="6.6640625" style="199" customWidth="1"/>
    <col min="274" max="274" width="8.33203125" style="199" customWidth="1"/>
    <col min="275" max="276" width="6.6640625" style="199" customWidth="1"/>
    <col min="277" max="277" width="7.44140625" style="199" customWidth="1"/>
    <col min="278" max="279" width="6.6640625" style="199" customWidth="1"/>
    <col min="280" max="280" width="7.88671875" style="199" customWidth="1"/>
    <col min="281" max="282" width="6.6640625" style="199" customWidth="1"/>
    <col min="283" max="283" width="7.5546875" style="199" customWidth="1"/>
    <col min="284" max="285" width="6.6640625" style="199" customWidth="1"/>
    <col min="286" max="286" width="7.6640625" style="199" customWidth="1"/>
    <col min="287" max="288" width="6.6640625" style="199" customWidth="1"/>
    <col min="289" max="289" width="8" style="199" customWidth="1"/>
    <col min="290" max="291" width="6.6640625" style="199" customWidth="1"/>
    <col min="292" max="292" width="7.5546875" style="199" customWidth="1"/>
    <col min="293" max="294" width="6.6640625" style="199" customWidth="1"/>
    <col min="295" max="295" width="7" style="199" customWidth="1"/>
    <col min="296" max="297" width="6.6640625" style="199" customWidth="1"/>
    <col min="298" max="512" width="8.88671875" style="199"/>
    <col min="513" max="513" width="3.109375" style="199" customWidth="1"/>
    <col min="514" max="514" width="12.6640625" style="199" customWidth="1"/>
    <col min="515" max="515" width="0" style="199" hidden="1" customWidth="1"/>
    <col min="516" max="516" width="7.88671875" style="199" bestFit="1" customWidth="1"/>
    <col min="517" max="517" width="8" style="199" customWidth="1"/>
    <col min="518" max="518" width="7" style="199" customWidth="1"/>
    <col min="519" max="520" width="6.6640625" style="199" customWidth="1"/>
    <col min="521" max="521" width="7.5546875" style="199" customWidth="1"/>
    <col min="522" max="523" width="6.6640625" style="199" customWidth="1"/>
    <col min="524" max="524" width="7.88671875" style="199" customWidth="1"/>
    <col min="525" max="526" width="6.6640625" style="199" customWidth="1"/>
    <col min="527" max="527" width="7.88671875" style="199" customWidth="1"/>
    <col min="528" max="529" width="6.6640625" style="199" customWidth="1"/>
    <col min="530" max="530" width="8.33203125" style="199" customWidth="1"/>
    <col min="531" max="532" width="6.6640625" style="199" customWidth="1"/>
    <col min="533" max="533" width="7.44140625" style="199" customWidth="1"/>
    <col min="534" max="535" width="6.6640625" style="199" customWidth="1"/>
    <col min="536" max="536" width="7.88671875" style="199" customWidth="1"/>
    <col min="537" max="538" width="6.6640625" style="199" customWidth="1"/>
    <col min="539" max="539" width="7.5546875" style="199" customWidth="1"/>
    <col min="540" max="541" width="6.6640625" style="199" customWidth="1"/>
    <col min="542" max="542" width="7.6640625" style="199" customWidth="1"/>
    <col min="543" max="544" width="6.6640625" style="199" customWidth="1"/>
    <col min="545" max="545" width="8" style="199" customWidth="1"/>
    <col min="546" max="547" width="6.6640625" style="199" customWidth="1"/>
    <col min="548" max="548" width="7.5546875" style="199" customWidth="1"/>
    <col min="549" max="550" width="6.6640625" style="199" customWidth="1"/>
    <col min="551" max="551" width="7" style="199" customWidth="1"/>
    <col min="552" max="553" width="6.6640625" style="199" customWidth="1"/>
    <col min="554" max="768" width="8.88671875" style="199"/>
    <col min="769" max="769" width="3.109375" style="199" customWidth="1"/>
    <col min="770" max="770" width="12.6640625" style="199" customWidth="1"/>
    <col min="771" max="771" width="0" style="199" hidden="1" customWidth="1"/>
    <col min="772" max="772" width="7.88671875" style="199" bestFit="1" customWidth="1"/>
    <col min="773" max="773" width="8" style="199" customWidth="1"/>
    <col min="774" max="774" width="7" style="199" customWidth="1"/>
    <col min="775" max="776" width="6.6640625" style="199" customWidth="1"/>
    <col min="777" max="777" width="7.5546875" style="199" customWidth="1"/>
    <col min="778" max="779" width="6.6640625" style="199" customWidth="1"/>
    <col min="780" max="780" width="7.88671875" style="199" customWidth="1"/>
    <col min="781" max="782" width="6.6640625" style="199" customWidth="1"/>
    <col min="783" max="783" width="7.88671875" style="199" customWidth="1"/>
    <col min="784" max="785" width="6.6640625" style="199" customWidth="1"/>
    <col min="786" max="786" width="8.33203125" style="199" customWidth="1"/>
    <col min="787" max="788" width="6.6640625" style="199" customWidth="1"/>
    <col min="789" max="789" width="7.44140625" style="199" customWidth="1"/>
    <col min="790" max="791" width="6.6640625" style="199" customWidth="1"/>
    <col min="792" max="792" width="7.88671875" style="199" customWidth="1"/>
    <col min="793" max="794" width="6.6640625" style="199" customWidth="1"/>
    <col min="795" max="795" width="7.5546875" style="199" customWidth="1"/>
    <col min="796" max="797" width="6.6640625" style="199" customWidth="1"/>
    <col min="798" max="798" width="7.6640625" style="199" customWidth="1"/>
    <col min="799" max="800" width="6.6640625" style="199" customWidth="1"/>
    <col min="801" max="801" width="8" style="199" customWidth="1"/>
    <col min="802" max="803" width="6.6640625" style="199" customWidth="1"/>
    <col min="804" max="804" width="7.5546875" style="199" customWidth="1"/>
    <col min="805" max="806" width="6.6640625" style="199" customWidth="1"/>
    <col min="807" max="807" width="7" style="199" customWidth="1"/>
    <col min="808" max="809" width="6.6640625" style="199" customWidth="1"/>
    <col min="810" max="1024" width="8.88671875" style="199"/>
    <col min="1025" max="1025" width="3.109375" style="199" customWidth="1"/>
    <col min="1026" max="1026" width="12.6640625" style="199" customWidth="1"/>
    <col min="1027" max="1027" width="0" style="199" hidden="1" customWidth="1"/>
    <col min="1028" max="1028" width="7.88671875" style="199" bestFit="1" customWidth="1"/>
    <col min="1029" max="1029" width="8" style="199" customWidth="1"/>
    <col min="1030" max="1030" width="7" style="199" customWidth="1"/>
    <col min="1031" max="1032" width="6.6640625" style="199" customWidth="1"/>
    <col min="1033" max="1033" width="7.5546875" style="199" customWidth="1"/>
    <col min="1034" max="1035" width="6.6640625" style="199" customWidth="1"/>
    <col min="1036" max="1036" width="7.88671875" style="199" customWidth="1"/>
    <col min="1037" max="1038" width="6.6640625" style="199" customWidth="1"/>
    <col min="1039" max="1039" width="7.88671875" style="199" customWidth="1"/>
    <col min="1040" max="1041" width="6.6640625" style="199" customWidth="1"/>
    <col min="1042" max="1042" width="8.33203125" style="199" customWidth="1"/>
    <col min="1043" max="1044" width="6.6640625" style="199" customWidth="1"/>
    <col min="1045" max="1045" width="7.44140625" style="199" customWidth="1"/>
    <col min="1046" max="1047" width="6.6640625" style="199" customWidth="1"/>
    <col min="1048" max="1048" width="7.88671875" style="199" customWidth="1"/>
    <col min="1049" max="1050" width="6.6640625" style="199" customWidth="1"/>
    <col min="1051" max="1051" width="7.5546875" style="199" customWidth="1"/>
    <col min="1052" max="1053" width="6.6640625" style="199" customWidth="1"/>
    <col min="1054" max="1054" width="7.6640625" style="199" customWidth="1"/>
    <col min="1055" max="1056" width="6.6640625" style="199" customWidth="1"/>
    <col min="1057" max="1057" width="8" style="199" customWidth="1"/>
    <col min="1058" max="1059" width="6.6640625" style="199" customWidth="1"/>
    <col min="1060" max="1060" width="7.5546875" style="199" customWidth="1"/>
    <col min="1061" max="1062" width="6.6640625" style="199" customWidth="1"/>
    <col min="1063" max="1063" width="7" style="199" customWidth="1"/>
    <col min="1064" max="1065" width="6.6640625" style="199" customWidth="1"/>
    <col min="1066" max="1280" width="8.88671875" style="199"/>
    <col min="1281" max="1281" width="3.109375" style="199" customWidth="1"/>
    <col min="1282" max="1282" width="12.6640625" style="199" customWidth="1"/>
    <col min="1283" max="1283" width="0" style="199" hidden="1" customWidth="1"/>
    <col min="1284" max="1284" width="7.88671875" style="199" bestFit="1" customWidth="1"/>
    <col min="1285" max="1285" width="8" style="199" customWidth="1"/>
    <col min="1286" max="1286" width="7" style="199" customWidth="1"/>
    <col min="1287" max="1288" width="6.6640625" style="199" customWidth="1"/>
    <col min="1289" max="1289" width="7.5546875" style="199" customWidth="1"/>
    <col min="1290" max="1291" width="6.6640625" style="199" customWidth="1"/>
    <col min="1292" max="1292" width="7.88671875" style="199" customWidth="1"/>
    <col min="1293" max="1294" width="6.6640625" style="199" customWidth="1"/>
    <col min="1295" max="1295" width="7.88671875" style="199" customWidth="1"/>
    <col min="1296" max="1297" width="6.6640625" style="199" customWidth="1"/>
    <col min="1298" max="1298" width="8.33203125" style="199" customWidth="1"/>
    <col min="1299" max="1300" width="6.6640625" style="199" customWidth="1"/>
    <col min="1301" max="1301" width="7.44140625" style="199" customWidth="1"/>
    <col min="1302" max="1303" width="6.6640625" style="199" customWidth="1"/>
    <col min="1304" max="1304" width="7.88671875" style="199" customWidth="1"/>
    <col min="1305" max="1306" width="6.6640625" style="199" customWidth="1"/>
    <col min="1307" max="1307" width="7.5546875" style="199" customWidth="1"/>
    <col min="1308" max="1309" width="6.6640625" style="199" customWidth="1"/>
    <col min="1310" max="1310" width="7.6640625" style="199" customWidth="1"/>
    <col min="1311" max="1312" width="6.6640625" style="199" customWidth="1"/>
    <col min="1313" max="1313" width="8" style="199" customWidth="1"/>
    <col min="1314" max="1315" width="6.6640625" style="199" customWidth="1"/>
    <col min="1316" max="1316" width="7.5546875" style="199" customWidth="1"/>
    <col min="1317" max="1318" width="6.6640625" style="199" customWidth="1"/>
    <col min="1319" max="1319" width="7" style="199" customWidth="1"/>
    <col min="1320" max="1321" width="6.6640625" style="199" customWidth="1"/>
    <col min="1322" max="1536" width="8.88671875" style="199"/>
    <col min="1537" max="1537" width="3.109375" style="199" customWidth="1"/>
    <col min="1538" max="1538" width="12.6640625" style="199" customWidth="1"/>
    <col min="1539" max="1539" width="0" style="199" hidden="1" customWidth="1"/>
    <col min="1540" max="1540" width="7.88671875" style="199" bestFit="1" customWidth="1"/>
    <col min="1541" max="1541" width="8" style="199" customWidth="1"/>
    <col min="1542" max="1542" width="7" style="199" customWidth="1"/>
    <col min="1543" max="1544" width="6.6640625" style="199" customWidth="1"/>
    <col min="1545" max="1545" width="7.5546875" style="199" customWidth="1"/>
    <col min="1546" max="1547" width="6.6640625" style="199" customWidth="1"/>
    <col min="1548" max="1548" width="7.88671875" style="199" customWidth="1"/>
    <col min="1549" max="1550" width="6.6640625" style="199" customWidth="1"/>
    <col min="1551" max="1551" width="7.88671875" style="199" customWidth="1"/>
    <col min="1552" max="1553" width="6.6640625" style="199" customWidth="1"/>
    <col min="1554" max="1554" width="8.33203125" style="199" customWidth="1"/>
    <col min="1555" max="1556" width="6.6640625" style="199" customWidth="1"/>
    <col min="1557" max="1557" width="7.44140625" style="199" customWidth="1"/>
    <col min="1558" max="1559" width="6.6640625" style="199" customWidth="1"/>
    <col min="1560" max="1560" width="7.88671875" style="199" customWidth="1"/>
    <col min="1561" max="1562" width="6.6640625" style="199" customWidth="1"/>
    <col min="1563" max="1563" width="7.5546875" style="199" customWidth="1"/>
    <col min="1564" max="1565" width="6.6640625" style="199" customWidth="1"/>
    <col min="1566" max="1566" width="7.6640625" style="199" customWidth="1"/>
    <col min="1567" max="1568" width="6.6640625" style="199" customWidth="1"/>
    <col min="1569" max="1569" width="8" style="199" customWidth="1"/>
    <col min="1570" max="1571" width="6.6640625" style="199" customWidth="1"/>
    <col min="1572" max="1572" width="7.5546875" style="199" customWidth="1"/>
    <col min="1573" max="1574" width="6.6640625" style="199" customWidth="1"/>
    <col min="1575" max="1575" width="7" style="199" customWidth="1"/>
    <col min="1576" max="1577" width="6.6640625" style="199" customWidth="1"/>
    <col min="1578" max="1792" width="8.88671875" style="199"/>
    <col min="1793" max="1793" width="3.109375" style="199" customWidth="1"/>
    <col min="1794" max="1794" width="12.6640625" style="199" customWidth="1"/>
    <col min="1795" max="1795" width="0" style="199" hidden="1" customWidth="1"/>
    <col min="1796" max="1796" width="7.88671875" style="199" bestFit="1" customWidth="1"/>
    <col min="1797" max="1797" width="8" style="199" customWidth="1"/>
    <col min="1798" max="1798" width="7" style="199" customWidth="1"/>
    <col min="1799" max="1800" width="6.6640625" style="199" customWidth="1"/>
    <col min="1801" max="1801" width="7.5546875" style="199" customWidth="1"/>
    <col min="1802" max="1803" width="6.6640625" style="199" customWidth="1"/>
    <col min="1804" max="1804" width="7.88671875" style="199" customWidth="1"/>
    <col min="1805" max="1806" width="6.6640625" style="199" customWidth="1"/>
    <col min="1807" max="1807" width="7.88671875" style="199" customWidth="1"/>
    <col min="1808" max="1809" width="6.6640625" style="199" customWidth="1"/>
    <col min="1810" max="1810" width="8.33203125" style="199" customWidth="1"/>
    <col min="1811" max="1812" width="6.6640625" style="199" customWidth="1"/>
    <col min="1813" max="1813" width="7.44140625" style="199" customWidth="1"/>
    <col min="1814" max="1815" width="6.6640625" style="199" customWidth="1"/>
    <col min="1816" max="1816" width="7.88671875" style="199" customWidth="1"/>
    <col min="1817" max="1818" width="6.6640625" style="199" customWidth="1"/>
    <col min="1819" max="1819" width="7.5546875" style="199" customWidth="1"/>
    <col min="1820" max="1821" width="6.6640625" style="199" customWidth="1"/>
    <col min="1822" max="1822" width="7.6640625" style="199" customWidth="1"/>
    <col min="1823" max="1824" width="6.6640625" style="199" customWidth="1"/>
    <col min="1825" max="1825" width="8" style="199" customWidth="1"/>
    <col min="1826" max="1827" width="6.6640625" style="199" customWidth="1"/>
    <col min="1828" max="1828" width="7.5546875" style="199" customWidth="1"/>
    <col min="1829" max="1830" width="6.6640625" style="199" customWidth="1"/>
    <col min="1831" max="1831" width="7" style="199" customWidth="1"/>
    <col min="1832" max="1833" width="6.6640625" style="199" customWidth="1"/>
    <col min="1834" max="2048" width="8.88671875" style="199"/>
    <col min="2049" max="2049" width="3.109375" style="199" customWidth="1"/>
    <col min="2050" max="2050" width="12.6640625" style="199" customWidth="1"/>
    <col min="2051" max="2051" width="0" style="199" hidden="1" customWidth="1"/>
    <col min="2052" max="2052" width="7.88671875" style="199" bestFit="1" customWidth="1"/>
    <col min="2053" max="2053" width="8" style="199" customWidth="1"/>
    <col min="2054" max="2054" width="7" style="199" customWidth="1"/>
    <col min="2055" max="2056" width="6.6640625" style="199" customWidth="1"/>
    <col min="2057" max="2057" width="7.5546875" style="199" customWidth="1"/>
    <col min="2058" max="2059" width="6.6640625" style="199" customWidth="1"/>
    <col min="2060" max="2060" width="7.88671875" style="199" customWidth="1"/>
    <col min="2061" max="2062" width="6.6640625" style="199" customWidth="1"/>
    <col min="2063" max="2063" width="7.88671875" style="199" customWidth="1"/>
    <col min="2064" max="2065" width="6.6640625" style="199" customWidth="1"/>
    <col min="2066" max="2066" width="8.33203125" style="199" customWidth="1"/>
    <col min="2067" max="2068" width="6.6640625" style="199" customWidth="1"/>
    <col min="2069" max="2069" width="7.44140625" style="199" customWidth="1"/>
    <col min="2070" max="2071" width="6.6640625" style="199" customWidth="1"/>
    <col min="2072" max="2072" width="7.88671875" style="199" customWidth="1"/>
    <col min="2073" max="2074" width="6.6640625" style="199" customWidth="1"/>
    <col min="2075" max="2075" width="7.5546875" style="199" customWidth="1"/>
    <col min="2076" max="2077" width="6.6640625" style="199" customWidth="1"/>
    <col min="2078" max="2078" width="7.6640625" style="199" customWidth="1"/>
    <col min="2079" max="2080" width="6.6640625" style="199" customWidth="1"/>
    <col min="2081" max="2081" width="8" style="199" customWidth="1"/>
    <col min="2082" max="2083" width="6.6640625" style="199" customWidth="1"/>
    <col min="2084" max="2084" width="7.5546875" style="199" customWidth="1"/>
    <col min="2085" max="2086" width="6.6640625" style="199" customWidth="1"/>
    <col min="2087" max="2087" width="7" style="199" customWidth="1"/>
    <col min="2088" max="2089" width="6.6640625" style="199" customWidth="1"/>
    <col min="2090" max="2304" width="8.88671875" style="199"/>
    <col min="2305" max="2305" width="3.109375" style="199" customWidth="1"/>
    <col min="2306" max="2306" width="12.6640625" style="199" customWidth="1"/>
    <col min="2307" max="2307" width="0" style="199" hidden="1" customWidth="1"/>
    <col min="2308" max="2308" width="7.88671875" style="199" bestFit="1" customWidth="1"/>
    <col min="2309" max="2309" width="8" style="199" customWidth="1"/>
    <col min="2310" max="2310" width="7" style="199" customWidth="1"/>
    <col min="2311" max="2312" width="6.6640625" style="199" customWidth="1"/>
    <col min="2313" max="2313" width="7.5546875" style="199" customWidth="1"/>
    <col min="2314" max="2315" width="6.6640625" style="199" customWidth="1"/>
    <col min="2316" max="2316" width="7.88671875" style="199" customWidth="1"/>
    <col min="2317" max="2318" width="6.6640625" style="199" customWidth="1"/>
    <col min="2319" max="2319" width="7.88671875" style="199" customWidth="1"/>
    <col min="2320" max="2321" width="6.6640625" style="199" customWidth="1"/>
    <col min="2322" max="2322" width="8.33203125" style="199" customWidth="1"/>
    <col min="2323" max="2324" width="6.6640625" style="199" customWidth="1"/>
    <col min="2325" max="2325" width="7.44140625" style="199" customWidth="1"/>
    <col min="2326" max="2327" width="6.6640625" style="199" customWidth="1"/>
    <col min="2328" max="2328" width="7.88671875" style="199" customWidth="1"/>
    <col min="2329" max="2330" width="6.6640625" style="199" customWidth="1"/>
    <col min="2331" max="2331" width="7.5546875" style="199" customWidth="1"/>
    <col min="2332" max="2333" width="6.6640625" style="199" customWidth="1"/>
    <col min="2334" max="2334" width="7.6640625" style="199" customWidth="1"/>
    <col min="2335" max="2336" width="6.6640625" style="199" customWidth="1"/>
    <col min="2337" max="2337" width="8" style="199" customWidth="1"/>
    <col min="2338" max="2339" width="6.6640625" style="199" customWidth="1"/>
    <col min="2340" max="2340" width="7.5546875" style="199" customWidth="1"/>
    <col min="2341" max="2342" width="6.6640625" style="199" customWidth="1"/>
    <col min="2343" max="2343" width="7" style="199" customWidth="1"/>
    <col min="2344" max="2345" width="6.6640625" style="199" customWidth="1"/>
    <col min="2346" max="2560" width="8.88671875" style="199"/>
    <col min="2561" max="2561" width="3.109375" style="199" customWidth="1"/>
    <col min="2562" max="2562" width="12.6640625" style="199" customWidth="1"/>
    <col min="2563" max="2563" width="0" style="199" hidden="1" customWidth="1"/>
    <col min="2564" max="2564" width="7.88671875" style="199" bestFit="1" customWidth="1"/>
    <col min="2565" max="2565" width="8" style="199" customWidth="1"/>
    <col min="2566" max="2566" width="7" style="199" customWidth="1"/>
    <col min="2567" max="2568" width="6.6640625" style="199" customWidth="1"/>
    <col min="2569" max="2569" width="7.5546875" style="199" customWidth="1"/>
    <col min="2570" max="2571" width="6.6640625" style="199" customWidth="1"/>
    <col min="2572" max="2572" width="7.88671875" style="199" customWidth="1"/>
    <col min="2573" max="2574" width="6.6640625" style="199" customWidth="1"/>
    <col min="2575" max="2575" width="7.88671875" style="199" customWidth="1"/>
    <col min="2576" max="2577" width="6.6640625" style="199" customWidth="1"/>
    <col min="2578" max="2578" width="8.33203125" style="199" customWidth="1"/>
    <col min="2579" max="2580" width="6.6640625" style="199" customWidth="1"/>
    <col min="2581" max="2581" width="7.44140625" style="199" customWidth="1"/>
    <col min="2582" max="2583" width="6.6640625" style="199" customWidth="1"/>
    <col min="2584" max="2584" width="7.88671875" style="199" customWidth="1"/>
    <col min="2585" max="2586" width="6.6640625" style="199" customWidth="1"/>
    <col min="2587" max="2587" width="7.5546875" style="199" customWidth="1"/>
    <col min="2588" max="2589" width="6.6640625" style="199" customWidth="1"/>
    <col min="2590" max="2590" width="7.6640625" style="199" customWidth="1"/>
    <col min="2591" max="2592" width="6.6640625" style="199" customWidth="1"/>
    <col min="2593" max="2593" width="8" style="199" customWidth="1"/>
    <col min="2594" max="2595" width="6.6640625" style="199" customWidth="1"/>
    <col min="2596" max="2596" width="7.5546875" style="199" customWidth="1"/>
    <col min="2597" max="2598" width="6.6640625" style="199" customWidth="1"/>
    <col min="2599" max="2599" width="7" style="199" customWidth="1"/>
    <col min="2600" max="2601" width="6.6640625" style="199" customWidth="1"/>
    <col min="2602" max="2816" width="8.88671875" style="199"/>
    <col min="2817" max="2817" width="3.109375" style="199" customWidth="1"/>
    <col min="2818" max="2818" width="12.6640625" style="199" customWidth="1"/>
    <col min="2819" max="2819" width="0" style="199" hidden="1" customWidth="1"/>
    <col min="2820" max="2820" width="7.88671875" style="199" bestFit="1" customWidth="1"/>
    <col min="2821" max="2821" width="8" style="199" customWidth="1"/>
    <col min="2822" max="2822" width="7" style="199" customWidth="1"/>
    <col min="2823" max="2824" width="6.6640625" style="199" customWidth="1"/>
    <col min="2825" max="2825" width="7.5546875" style="199" customWidth="1"/>
    <col min="2826" max="2827" width="6.6640625" style="199" customWidth="1"/>
    <col min="2828" max="2828" width="7.88671875" style="199" customWidth="1"/>
    <col min="2829" max="2830" width="6.6640625" style="199" customWidth="1"/>
    <col min="2831" max="2831" width="7.88671875" style="199" customWidth="1"/>
    <col min="2832" max="2833" width="6.6640625" style="199" customWidth="1"/>
    <col min="2834" max="2834" width="8.33203125" style="199" customWidth="1"/>
    <col min="2835" max="2836" width="6.6640625" style="199" customWidth="1"/>
    <col min="2837" max="2837" width="7.44140625" style="199" customWidth="1"/>
    <col min="2838" max="2839" width="6.6640625" style="199" customWidth="1"/>
    <col min="2840" max="2840" width="7.88671875" style="199" customWidth="1"/>
    <col min="2841" max="2842" width="6.6640625" style="199" customWidth="1"/>
    <col min="2843" max="2843" width="7.5546875" style="199" customWidth="1"/>
    <col min="2844" max="2845" width="6.6640625" style="199" customWidth="1"/>
    <col min="2846" max="2846" width="7.6640625" style="199" customWidth="1"/>
    <col min="2847" max="2848" width="6.6640625" style="199" customWidth="1"/>
    <col min="2849" max="2849" width="8" style="199" customWidth="1"/>
    <col min="2850" max="2851" width="6.6640625" style="199" customWidth="1"/>
    <col min="2852" max="2852" width="7.5546875" style="199" customWidth="1"/>
    <col min="2853" max="2854" width="6.6640625" style="199" customWidth="1"/>
    <col min="2855" max="2855" width="7" style="199" customWidth="1"/>
    <col min="2856" max="2857" width="6.6640625" style="199" customWidth="1"/>
    <col min="2858" max="3072" width="8.88671875" style="199"/>
    <col min="3073" max="3073" width="3.109375" style="199" customWidth="1"/>
    <col min="3074" max="3074" width="12.6640625" style="199" customWidth="1"/>
    <col min="3075" max="3075" width="0" style="199" hidden="1" customWidth="1"/>
    <col min="3076" max="3076" width="7.88671875" style="199" bestFit="1" customWidth="1"/>
    <col min="3077" max="3077" width="8" style="199" customWidth="1"/>
    <col min="3078" max="3078" width="7" style="199" customWidth="1"/>
    <col min="3079" max="3080" width="6.6640625" style="199" customWidth="1"/>
    <col min="3081" max="3081" width="7.5546875" style="199" customWidth="1"/>
    <col min="3082" max="3083" width="6.6640625" style="199" customWidth="1"/>
    <col min="3084" max="3084" width="7.88671875" style="199" customWidth="1"/>
    <col min="3085" max="3086" width="6.6640625" style="199" customWidth="1"/>
    <col min="3087" max="3087" width="7.88671875" style="199" customWidth="1"/>
    <col min="3088" max="3089" width="6.6640625" style="199" customWidth="1"/>
    <col min="3090" max="3090" width="8.33203125" style="199" customWidth="1"/>
    <col min="3091" max="3092" width="6.6640625" style="199" customWidth="1"/>
    <col min="3093" max="3093" width="7.44140625" style="199" customWidth="1"/>
    <col min="3094" max="3095" width="6.6640625" style="199" customWidth="1"/>
    <col min="3096" max="3096" width="7.88671875" style="199" customWidth="1"/>
    <col min="3097" max="3098" width="6.6640625" style="199" customWidth="1"/>
    <col min="3099" max="3099" width="7.5546875" style="199" customWidth="1"/>
    <col min="3100" max="3101" width="6.6640625" style="199" customWidth="1"/>
    <col min="3102" max="3102" width="7.6640625" style="199" customWidth="1"/>
    <col min="3103" max="3104" width="6.6640625" style="199" customWidth="1"/>
    <col min="3105" max="3105" width="8" style="199" customWidth="1"/>
    <col min="3106" max="3107" width="6.6640625" style="199" customWidth="1"/>
    <col min="3108" max="3108" width="7.5546875" style="199" customWidth="1"/>
    <col min="3109" max="3110" width="6.6640625" style="199" customWidth="1"/>
    <col min="3111" max="3111" width="7" style="199" customWidth="1"/>
    <col min="3112" max="3113" width="6.6640625" style="199" customWidth="1"/>
    <col min="3114" max="3328" width="8.88671875" style="199"/>
    <col min="3329" max="3329" width="3.109375" style="199" customWidth="1"/>
    <col min="3330" max="3330" width="12.6640625" style="199" customWidth="1"/>
    <col min="3331" max="3331" width="0" style="199" hidden="1" customWidth="1"/>
    <col min="3332" max="3332" width="7.88671875" style="199" bestFit="1" customWidth="1"/>
    <col min="3333" max="3333" width="8" style="199" customWidth="1"/>
    <col min="3334" max="3334" width="7" style="199" customWidth="1"/>
    <col min="3335" max="3336" width="6.6640625" style="199" customWidth="1"/>
    <col min="3337" max="3337" width="7.5546875" style="199" customWidth="1"/>
    <col min="3338" max="3339" width="6.6640625" style="199" customWidth="1"/>
    <col min="3340" max="3340" width="7.88671875" style="199" customWidth="1"/>
    <col min="3341" max="3342" width="6.6640625" style="199" customWidth="1"/>
    <col min="3343" max="3343" width="7.88671875" style="199" customWidth="1"/>
    <col min="3344" max="3345" width="6.6640625" style="199" customWidth="1"/>
    <col min="3346" max="3346" width="8.33203125" style="199" customWidth="1"/>
    <col min="3347" max="3348" width="6.6640625" style="199" customWidth="1"/>
    <col min="3349" max="3349" width="7.44140625" style="199" customWidth="1"/>
    <col min="3350" max="3351" width="6.6640625" style="199" customWidth="1"/>
    <col min="3352" max="3352" width="7.88671875" style="199" customWidth="1"/>
    <col min="3353" max="3354" width="6.6640625" style="199" customWidth="1"/>
    <col min="3355" max="3355" width="7.5546875" style="199" customWidth="1"/>
    <col min="3356" max="3357" width="6.6640625" style="199" customWidth="1"/>
    <col min="3358" max="3358" width="7.6640625" style="199" customWidth="1"/>
    <col min="3359" max="3360" width="6.6640625" style="199" customWidth="1"/>
    <col min="3361" max="3361" width="8" style="199" customWidth="1"/>
    <col min="3362" max="3363" width="6.6640625" style="199" customWidth="1"/>
    <col min="3364" max="3364" width="7.5546875" style="199" customWidth="1"/>
    <col min="3365" max="3366" width="6.6640625" style="199" customWidth="1"/>
    <col min="3367" max="3367" width="7" style="199" customWidth="1"/>
    <col min="3368" max="3369" width="6.6640625" style="199" customWidth="1"/>
    <col min="3370" max="3584" width="8.88671875" style="199"/>
    <col min="3585" max="3585" width="3.109375" style="199" customWidth="1"/>
    <col min="3586" max="3586" width="12.6640625" style="199" customWidth="1"/>
    <col min="3587" max="3587" width="0" style="199" hidden="1" customWidth="1"/>
    <col min="3588" max="3588" width="7.88671875" style="199" bestFit="1" customWidth="1"/>
    <col min="3589" max="3589" width="8" style="199" customWidth="1"/>
    <col min="3590" max="3590" width="7" style="199" customWidth="1"/>
    <col min="3591" max="3592" width="6.6640625" style="199" customWidth="1"/>
    <col min="3593" max="3593" width="7.5546875" style="199" customWidth="1"/>
    <col min="3594" max="3595" width="6.6640625" style="199" customWidth="1"/>
    <col min="3596" max="3596" width="7.88671875" style="199" customWidth="1"/>
    <col min="3597" max="3598" width="6.6640625" style="199" customWidth="1"/>
    <col min="3599" max="3599" width="7.88671875" style="199" customWidth="1"/>
    <col min="3600" max="3601" width="6.6640625" style="199" customWidth="1"/>
    <col min="3602" max="3602" width="8.33203125" style="199" customWidth="1"/>
    <col min="3603" max="3604" width="6.6640625" style="199" customWidth="1"/>
    <col min="3605" max="3605" width="7.44140625" style="199" customWidth="1"/>
    <col min="3606" max="3607" width="6.6640625" style="199" customWidth="1"/>
    <col min="3608" max="3608" width="7.88671875" style="199" customWidth="1"/>
    <col min="3609" max="3610" width="6.6640625" style="199" customWidth="1"/>
    <col min="3611" max="3611" width="7.5546875" style="199" customWidth="1"/>
    <col min="3612" max="3613" width="6.6640625" style="199" customWidth="1"/>
    <col min="3614" max="3614" width="7.6640625" style="199" customWidth="1"/>
    <col min="3615" max="3616" width="6.6640625" style="199" customWidth="1"/>
    <col min="3617" max="3617" width="8" style="199" customWidth="1"/>
    <col min="3618" max="3619" width="6.6640625" style="199" customWidth="1"/>
    <col min="3620" max="3620" width="7.5546875" style="199" customWidth="1"/>
    <col min="3621" max="3622" width="6.6640625" style="199" customWidth="1"/>
    <col min="3623" max="3623" width="7" style="199" customWidth="1"/>
    <col min="3624" max="3625" width="6.6640625" style="199" customWidth="1"/>
    <col min="3626" max="3840" width="8.88671875" style="199"/>
    <col min="3841" max="3841" width="3.109375" style="199" customWidth="1"/>
    <col min="3842" max="3842" width="12.6640625" style="199" customWidth="1"/>
    <col min="3843" max="3843" width="0" style="199" hidden="1" customWidth="1"/>
    <col min="3844" max="3844" width="7.88671875" style="199" bestFit="1" customWidth="1"/>
    <col min="3845" max="3845" width="8" style="199" customWidth="1"/>
    <col min="3846" max="3846" width="7" style="199" customWidth="1"/>
    <col min="3847" max="3848" width="6.6640625" style="199" customWidth="1"/>
    <col min="3849" max="3849" width="7.5546875" style="199" customWidth="1"/>
    <col min="3850" max="3851" width="6.6640625" style="199" customWidth="1"/>
    <col min="3852" max="3852" width="7.88671875" style="199" customWidth="1"/>
    <col min="3853" max="3854" width="6.6640625" style="199" customWidth="1"/>
    <col min="3855" max="3855" width="7.88671875" style="199" customWidth="1"/>
    <col min="3856" max="3857" width="6.6640625" style="199" customWidth="1"/>
    <col min="3858" max="3858" width="8.33203125" style="199" customWidth="1"/>
    <col min="3859" max="3860" width="6.6640625" style="199" customWidth="1"/>
    <col min="3861" max="3861" width="7.44140625" style="199" customWidth="1"/>
    <col min="3862" max="3863" width="6.6640625" style="199" customWidth="1"/>
    <col min="3864" max="3864" width="7.88671875" style="199" customWidth="1"/>
    <col min="3865" max="3866" width="6.6640625" style="199" customWidth="1"/>
    <col min="3867" max="3867" width="7.5546875" style="199" customWidth="1"/>
    <col min="3868" max="3869" width="6.6640625" style="199" customWidth="1"/>
    <col min="3870" max="3870" width="7.6640625" style="199" customWidth="1"/>
    <col min="3871" max="3872" width="6.6640625" style="199" customWidth="1"/>
    <col min="3873" max="3873" width="8" style="199" customWidth="1"/>
    <col min="3874" max="3875" width="6.6640625" style="199" customWidth="1"/>
    <col min="3876" max="3876" width="7.5546875" style="199" customWidth="1"/>
    <col min="3877" max="3878" width="6.6640625" style="199" customWidth="1"/>
    <col min="3879" max="3879" width="7" style="199" customWidth="1"/>
    <col min="3880" max="3881" width="6.6640625" style="199" customWidth="1"/>
    <col min="3882" max="4096" width="8.88671875" style="199"/>
    <col min="4097" max="4097" width="3.109375" style="199" customWidth="1"/>
    <col min="4098" max="4098" width="12.6640625" style="199" customWidth="1"/>
    <col min="4099" max="4099" width="0" style="199" hidden="1" customWidth="1"/>
    <col min="4100" max="4100" width="7.88671875" style="199" bestFit="1" customWidth="1"/>
    <col min="4101" max="4101" width="8" style="199" customWidth="1"/>
    <col min="4102" max="4102" width="7" style="199" customWidth="1"/>
    <col min="4103" max="4104" width="6.6640625" style="199" customWidth="1"/>
    <col min="4105" max="4105" width="7.5546875" style="199" customWidth="1"/>
    <col min="4106" max="4107" width="6.6640625" style="199" customWidth="1"/>
    <col min="4108" max="4108" width="7.88671875" style="199" customWidth="1"/>
    <col min="4109" max="4110" width="6.6640625" style="199" customWidth="1"/>
    <col min="4111" max="4111" width="7.88671875" style="199" customWidth="1"/>
    <col min="4112" max="4113" width="6.6640625" style="199" customWidth="1"/>
    <col min="4114" max="4114" width="8.33203125" style="199" customWidth="1"/>
    <col min="4115" max="4116" width="6.6640625" style="199" customWidth="1"/>
    <col min="4117" max="4117" width="7.44140625" style="199" customWidth="1"/>
    <col min="4118" max="4119" width="6.6640625" style="199" customWidth="1"/>
    <col min="4120" max="4120" width="7.88671875" style="199" customWidth="1"/>
    <col min="4121" max="4122" width="6.6640625" style="199" customWidth="1"/>
    <col min="4123" max="4123" width="7.5546875" style="199" customWidth="1"/>
    <col min="4124" max="4125" width="6.6640625" style="199" customWidth="1"/>
    <col min="4126" max="4126" width="7.6640625" style="199" customWidth="1"/>
    <col min="4127" max="4128" width="6.6640625" style="199" customWidth="1"/>
    <col min="4129" max="4129" width="8" style="199" customWidth="1"/>
    <col min="4130" max="4131" width="6.6640625" style="199" customWidth="1"/>
    <col min="4132" max="4132" width="7.5546875" style="199" customWidth="1"/>
    <col min="4133" max="4134" width="6.6640625" style="199" customWidth="1"/>
    <col min="4135" max="4135" width="7" style="199" customWidth="1"/>
    <col min="4136" max="4137" width="6.6640625" style="199" customWidth="1"/>
    <col min="4138" max="4352" width="8.88671875" style="199"/>
    <col min="4353" max="4353" width="3.109375" style="199" customWidth="1"/>
    <col min="4354" max="4354" width="12.6640625" style="199" customWidth="1"/>
    <col min="4355" max="4355" width="0" style="199" hidden="1" customWidth="1"/>
    <col min="4356" max="4356" width="7.88671875" style="199" bestFit="1" customWidth="1"/>
    <col min="4357" max="4357" width="8" style="199" customWidth="1"/>
    <col min="4358" max="4358" width="7" style="199" customWidth="1"/>
    <col min="4359" max="4360" width="6.6640625" style="199" customWidth="1"/>
    <col min="4361" max="4361" width="7.5546875" style="199" customWidth="1"/>
    <col min="4362" max="4363" width="6.6640625" style="199" customWidth="1"/>
    <col min="4364" max="4364" width="7.88671875" style="199" customWidth="1"/>
    <col min="4365" max="4366" width="6.6640625" style="199" customWidth="1"/>
    <col min="4367" max="4367" width="7.88671875" style="199" customWidth="1"/>
    <col min="4368" max="4369" width="6.6640625" style="199" customWidth="1"/>
    <col min="4370" max="4370" width="8.33203125" style="199" customWidth="1"/>
    <col min="4371" max="4372" width="6.6640625" style="199" customWidth="1"/>
    <col min="4373" max="4373" width="7.44140625" style="199" customWidth="1"/>
    <col min="4374" max="4375" width="6.6640625" style="199" customWidth="1"/>
    <col min="4376" max="4376" width="7.88671875" style="199" customWidth="1"/>
    <col min="4377" max="4378" width="6.6640625" style="199" customWidth="1"/>
    <col min="4379" max="4379" width="7.5546875" style="199" customWidth="1"/>
    <col min="4380" max="4381" width="6.6640625" style="199" customWidth="1"/>
    <col min="4382" max="4382" width="7.6640625" style="199" customWidth="1"/>
    <col min="4383" max="4384" width="6.6640625" style="199" customWidth="1"/>
    <col min="4385" max="4385" width="8" style="199" customWidth="1"/>
    <col min="4386" max="4387" width="6.6640625" style="199" customWidth="1"/>
    <col min="4388" max="4388" width="7.5546875" style="199" customWidth="1"/>
    <col min="4389" max="4390" width="6.6640625" style="199" customWidth="1"/>
    <col min="4391" max="4391" width="7" style="199" customWidth="1"/>
    <col min="4392" max="4393" width="6.6640625" style="199" customWidth="1"/>
    <col min="4394" max="4608" width="8.88671875" style="199"/>
    <col min="4609" max="4609" width="3.109375" style="199" customWidth="1"/>
    <col min="4610" max="4610" width="12.6640625" style="199" customWidth="1"/>
    <col min="4611" max="4611" width="0" style="199" hidden="1" customWidth="1"/>
    <col min="4612" max="4612" width="7.88671875" style="199" bestFit="1" customWidth="1"/>
    <col min="4613" max="4613" width="8" style="199" customWidth="1"/>
    <col min="4614" max="4614" width="7" style="199" customWidth="1"/>
    <col min="4615" max="4616" width="6.6640625" style="199" customWidth="1"/>
    <col min="4617" max="4617" width="7.5546875" style="199" customWidth="1"/>
    <col min="4618" max="4619" width="6.6640625" style="199" customWidth="1"/>
    <col min="4620" max="4620" width="7.88671875" style="199" customWidth="1"/>
    <col min="4621" max="4622" width="6.6640625" style="199" customWidth="1"/>
    <col min="4623" max="4623" width="7.88671875" style="199" customWidth="1"/>
    <col min="4624" max="4625" width="6.6640625" style="199" customWidth="1"/>
    <col min="4626" max="4626" width="8.33203125" style="199" customWidth="1"/>
    <col min="4627" max="4628" width="6.6640625" style="199" customWidth="1"/>
    <col min="4629" max="4629" width="7.44140625" style="199" customWidth="1"/>
    <col min="4630" max="4631" width="6.6640625" style="199" customWidth="1"/>
    <col min="4632" max="4632" width="7.88671875" style="199" customWidth="1"/>
    <col min="4633" max="4634" width="6.6640625" style="199" customWidth="1"/>
    <col min="4635" max="4635" width="7.5546875" style="199" customWidth="1"/>
    <col min="4636" max="4637" width="6.6640625" style="199" customWidth="1"/>
    <col min="4638" max="4638" width="7.6640625" style="199" customWidth="1"/>
    <col min="4639" max="4640" width="6.6640625" style="199" customWidth="1"/>
    <col min="4641" max="4641" width="8" style="199" customWidth="1"/>
    <col min="4642" max="4643" width="6.6640625" style="199" customWidth="1"/>
    <col min="4644" max="4644" width="7.5546875" style="199" customWidth="1"/>
    <col min="4645" max="4646" width="6.6640625" style="199" customWidth="1"/>
    <col min="4647" max="4647" width="7" style="199" customWidth="1"/>
    <col min="4648" max="4649" width="6.6640625" style="199" customWidth="1"/>
    <col min="4650" max="4864" width="8.88671875" style="199"/>
    <col min="4865" max="4865" width="3.109375" style="199" customWidth="1"/>
    <col min="4866" max="4866" width="12.6640625" style="199" customWidth="1"/>
    <col min="4867" max="4867" width="0" style="199" hidden="1" customWidth="1"/>
    <col min="4868" max="4868" width="7.88671875" style="199" bestFit="1" customWidth="1"/>
    <col min="4869" max="4869" width="8" style="199" customWidth="1"/>
    <col min="4870" max="4870" width="7" style="199" customWidth="1"/>
    <col min="4871" max="4872" width="6.6640625" style="199" customWidth="1"/>
    <col min="4873" max="4873" width="7.5546875" style="199" customWidth="1"/>
    <col min="4874" max="4875" width="6.6640625" style="199" customWidth="1"/>
    <col min="4876" max="4876" width="7.88671875" style="199" customWidth="1"/>
    <col min="4877" max="4878" width="6.6640625" style="199" customWidth="1"/>
    <col min="4879" max="4879" width="7.88671875" style="199" customWidth="1"/>
    <col min="4880" max="4881" width="6.6640625" style="199" customWidth="1"/>
    <col min="4882" max="4882" width="8.33203125" style="199" customWidth="1"/>
    <col min="4883" max="4884" width="6.6640625" style="199" customWidth="1"/>
    <col min="4885" max="4885" width="7.44140625" style="199" customWidth="1"/>
    <col min="4886" max="4887" width="6.6640625" style="199" customWidth="1"/>
    <col min="4888" max="4888" width="7.88671875" style="199" customWidth="1"/>
    <col min="4889" max="4890" width="6.6640625" style="199" customWidth="1"/>
    <col min="4891" max="4891" width="7.5546875" style="199" customWidth="1"/>
    <col min="4892" max="4893" width="6.6640625" style="199" customWidth="1"/>
    <col min="4894" max="4894" width="7.6640625" style="199" customWidth="1"/>
    <col min="4895" max="4896" width="6.6640625" style="199" customWidth="1"/>
    <col min="4897" max="4897" width="8" style="199" customWidth="1"/>
    <col min="4898" max="4899" width="6.6640625" style="199" customWidth="1"/>
    <col min="4900" max="4900" width="7.5546875" style="199" customWidth="1"/>
    <col min="4901" max="4902" width="6.6640625" style="199" customWidth="1"/>
    <col min="4903" max="4903" width="7" style="199" customWidth="1"/>
    <col min="4904" max="4905" width="6.6640625" style="199" customWidth="1"/>
    <col min="4906" max="5120" width="8.88671875" style="199"/>
    <col min="5121" max="5121" width="3.109375" style="199" customWidth="1"/>
    <col min="5122" max="5122" width="12.6640625" style="199" customWidth="1"/>
    <col min="5123" max="5123" width="0" style="199" hidden="1" customWidth="1"/>
    <col min="5124" max="5124" width="7.88671875" style="199" bestFit="1" customWidth="1"/>
    <col min="5125" max="5125" width="8" style="199" customWidth="1"/>
    <col min="5126" max="5126" width="7" style="199" customWidth="1"/>
    <col min="5127" max="5128" width="6.6640625" style="199" customWidth="1"/>
    <col min="5129" max="5129" width="7.5546875" style="199" customWidth="1"/>
    <col min="5130" max="5131" width="6.6640625" style="199" customWidth="1"/>
    <col min="5132" max="5132" width="7.88671875" style="199" customWidth="1"/>
    <col min="5133" max="5134" width="6.6640625" style="199" customWidth="1"/>
    <col min="5135" max="5135" width="7.88671875" style="199" customWidth="1"/>
    <col min="5136" max="5137" width="6.6640625" style="199" customWidth="1"/>
    <col min="5138" max="5138" width="8.33203125" style="199" customWidth="1"/>
    <col min="5139" max="5140" width="6.6640625" style="199" customWidth="1"/>
    <col min="5141" max="5141" width="7.44140625" style="199" customWidth="1"/>
    <col min="5142" max="5143" width="6.6640625" style="199" customWidth="1"/>
    <col min="5144" max="5144" width="7.88671875" style="199" customWidth="1"/>
    <col min="5145" max="5146" width="6.6640625" style="199" customWidth="1"/>
    <col min="5147" max="5147" width="7.5546875" style="199" customWidth="1"/>
    <col min="5148" max="5149" width="6.6640625" style="199" customWidth="1"/>
    <col min="5150" max="5150" width="7.6640625" style="199" customWidth="1"/>
    <col min="5151" max="5152" width="6.6640625" style="199" customWidth="1"/>
    <col min="5153" max="5153" width="8" style="199" customWidth="1"/>
    <col min="5154" max="5155" width="6.6640625" style="199" customWidth="1"/>
    <col min="5156" max="5156" width="7.5546875" style="199" customWidth="1"/>
    <col min="5157" max="5158" width="6.6640625" style="199" customWidth="1"/>
    <col min="5159" max="5159" width="7" style="199" customWidth="1"/>
    <col min="5160" max="5161" width="6.6640625" style="199" customWidth="1"/>
    <col min="5162" max="5376" width="8.88671875" style="199"/>
    <col min="5377" max="5377" width="3.109375" style="199" customWidth="1"/>
    <col min="5378" max="5378" width="12.6640625" style="199" customWidth="1"/>
    <col min="5379" max="5379" width="0" style="199" hidden="1" customWidth="1"/>
    <col min="5380" max="5380" width="7.88671875" style="199" bestFit="1" customWidth="1"/>
    <col min="5381" max="5381" width="8" style="199" customWidth="1"/>
    <col min="5382" max="5382" width="7" style="199" customWidth="1"/>
    <col min="5383" max="5384" width="6.6640625" style="199" customWidth="1"/>
    <col min="5385" max="5385" width="7.5546875" style="199" customWidth="1"/>
    <col min="5386" max="5387" width="6.6640625" style="199" customWidth="1"/>
    <col min="5388" max="5388" width="7.88671875" style="199" customWidth="1"/>
    <col min="5389" max="5390" width="6.6640625" style="199" customWidth="1"/>
    <col min="5391" max="5391" width="7.88671875" style="199" customWidth="1"/>
    <col min="5392" max="5393" width="6.6640625" style="199" customWidth="1"/>
    <col min="5394" max="5394" width="8.33203125" style="199" customWidth="1"/>
    <col min="5395" max="5396" width="6.6640625" style="199" customWidth="1"/>
    <col min="5397" max="5397" width="7.44140625" style="199" customWidth="1"/>
    <col min="5398" max="5399" width="6.6640625" style="199" customWidth="1"/>
    <col min="5400" max="5400" width="7.88671875" style="199" customWidth="1"/>
    <col min="5401" max="5402" width="6.6640625" style="199" customWidth="1"/>
    <col min="5403" max="5403" width="7.5546875" style="199" customWidth="1"/>
    <col min="5404" max="5405" width="6.6640625" style="199" customWidth="1"/>
    <col min="5406" max="5406" width="7.6640625" style="199" customWidth="1"/>
    <col min="5407" max="5408" width="6.6640625" style="199" customWidth="1"/>
    <col min="5409" max="5409" width="8" style="199" customWidth="1"/>
    <col min="5410" max="5411" width="6.6640625" style="199" customWidth="1"/>
    <col min="5412" max="5412" width="7.5546875" style="199" customWidth="1"/>
    <col min="5413" max="5414" width="6.6640625" style="199" customWidth="1"/>
    <col min="5415" max="5415" width="7" style="199" customWidth="1"/>
    <col min="5416" max="5417" width="6.6640625" style="199" customWidth="1"/>
    <col min="5418" max="5632" width="8.88671875" style="199"/>
    <col min="5633" max="5633" width="3.109375" style="199" customWidth="1"/>
    <col min="5634" max="5634" width="12.6640625" style="199" customWidth="1"/>
    <col min="5635" max="5635" width="0" style="199" hidden="1" customWidth="1"/>
    <col min="5636" max="5636" width="7.88671875" style="199" bestFit="1" customWidth="1"/>
    <col min="5637" max="5637" width="8" style="199" customWidth="1"/>
    <col min="5638" max="5638" width="7" style="199" customWidth="1"/>
    <col min="5639" max="5640" width="6.6640625" style="199" customWidth="1"/>
    <col min="5641" max="5641" width="7.5546875" style="199" customWidth="1"/>
    <col min="5642" max="5643" width="6.6640625" style="199" customWidth="1"/>
    <col min="5644" max="5644" width="7.88671875" style="199" customWidth="1"/>
    <col min="5645" max="5646" width="6.6640625" style="199" customWidth="1"/>
    <col min="5647" max="5647" width="7.88671875" style="199" customWidth="1"/>
    <col min="5648" max="5649" width="6.6640625" style="199" customWidth="1"/>
    <col min="5650" max="5650" width="8.33203125" style="199" customWidth="1"/>
    <col min="5651" max="5652" width="6.6640625" style="199" customWidth="1"/>
    <col min="5653" max="5653" width="7.44140625" style="199" customWidth="1"/>
    <col min="5654" max="5655" width="6.6640625" style="199" customWidth="1"/>
    <col min="5656" max="5656" width="7.88671875" style="199" customWidth="1"/>
    <col min="5657" max="5658" width="6.6640625" style="199" customWidth="1"/>
    <col min="5659" max="5659" width="7.5546875" style="199" customWidth="1"/>
    <col min="5660" max="5661" width="6.6640625" style="199" customWidth="1"/>
    <col min="5662" max="5662" width="7.6640625" style="199" customWidth="1"/>
    <col min="5663" max="5664" width="6.6640625" style="199" customWidth="1"/>
    <col min="5665" max="5665" width="8" style="199" customWidth="1"/>
    <col min="5666" max="5667" width="6.6640625" style="199" customWidth="1"/>
    <col min="5668" max="5668" width="7.5546875" style="199" customWidth="1"/>
    <col min="5669" max="5670" width="6.6640625" style="199" customWidth="1"/>
    <col min="5671" max="5671" width="7" style="199" customWidth="1"/>
    <col min="5672" max="5673" width="6.6640625" style="199" customWidth="1"/>
    <col min="5674" max="5888" width="8.88671875" style="199"/>
    <col min="5889" max="5889" width="3.109375" style="199" customWidth="1"/>
    <col min="5890" max="5890" width="12.6640625" style="199" customWidth="1"/>
    <col min="5891" max="5891" width="0" style="199" hidden="1" customWidth="1"/>
    <col min="5892" max="5892" width="7.88671875" style="199" bestFit="1" customWidth="1"/>
    <col min="5893" max="5893" width="8" style="199" customWidth="1"/>
    <col min="5894" max="5894" width="7" style="199" customWidth="1"/>
    <col min="5895" max="5896" width="6.6640625" style="199" customWidth="1"/>
    <col min="5897" max="5897" width="7.5546875" style="199" customWidth="1"/>
    <col min="5898" max="5899" width="6.6640625" style="199" customWidth="1"/>
    <col min="5900" max="5900" width="7.88671875" style="199" customWidth="1"/>
    <col min="5901" max="5902" width="6.6640625" style="199" customWidth="1"/>
    <col min="5903" max="5903" width="7.88671875" style="199" customWidth="1"/>
    <col min="5904" max="5905" width="6.6640625" style="199" customWidth="1"/>
    <col min="5906" max="5906" width="8.33203125" style="199" customWidth="1"/>
    <col min="5907" max="5908" width="6.6640625" style="199" customWidth="1"/>
    <col min="5909" max="5909" width="7.44140625" style="199" customWidth="1"/>
    <col min="5910" max="5911" width="6.6640625" style="199" customWidth="1"/>
    <col min="5912" max="5912" width="7.88671875" style="199" customWidth="1"/>
    <col min="5913" max="5914" width="6.6640625" style="199" customWidth="1"/>
    <col min="5915" max="5915" width="7.5546875" style="199" customWidth="1"/>
    <col min="5916" max="5917" width="6.6640625" style="199" customWidth="1"/>
    <col min="5918" max="5918" width="7.6640625" style="199" customWidth="1"/>
    <col min="5919" max="5920" width="6.6640625" style="199" customWidth="1"/>
    <col min="5921" max="5921" width="8" style="199" customWidth="1"/>
    <col min="5922" max="5923" width="6.6640625" style="199" customWidth="1"/>
    <col min="5924" max="5924" width="7.5546875" style="199" customWidth="1"/>
    <col min="5925" max="5926" width="6.6640625" style="199" customWidth="1"/>
    <col min="5927" max="5927" width="7" style="199" customWidth="1"/>
    <col min="5928" max="5929" width="6.6640625" style="199" customWidth="1"/>
    <col min="5930" max="6144" width="8.88671875" style="199"/>
    <col min="6145" max="6145" width="3.109375" style="199" customWidth="1"/>
    <col min="6146" max="6146" width="12.6640625" style="199" customWidth="1"/>
    <col min="6147" max="6147" width="0" style="199" hidden="1" customWidth="1"/>
    <col min="6148" max="6148" width="7.88671875" style="199" bestFit="1" customWidth="1"/>
    <col min="6149" max="6149" width="8" style="199" customWidth="1"/>
    <col min="6150" max="6150" width="7" style="199" customWidth="1"/>
    <col min="6151" max="6152" width="6.6640625" style="199" customWidth="1"/>
    <col min="6153" max="6153" width="7.5546875" style="199" customWidth="1"/>
    <col min="6154" max="6155" width="6.6640625" style="199" customWidth="1"/>
    <col min="6156" max="6156" width="7.88671875" style="199" customWidth="1"/>
    <col min="6157" max="6158" width="6.6640625" style="199" customWidth="1"/>
    <col min="6159" max="6159" width="7.88671875" style="199" customWidth="1"/>
    <col min="6160" max="6161" width="6.6640625" style="199" customWidth="1"/>
    <col min="6162" max="6162" width="8.33203125" style="199" customWidth="1"/>
    <col min="6163" max="6164" width="6.6640625" style="199" customWidth="1"/>
    <col min="6165" max="6165" width="7.44140625" style="199" customWidth="1"/>
    <col min="6166" max="6167" width="6.6640625" style="199" customWidth="1"/>
    <col min="6168" max="6168" width="7.88671875" style="199" customWidth="1"/>
    <col min="6169" max="6170" width="6.6640625" style="199" customWidth="1"/>
    <col min="6171" max="6171" width="7.5546875" style="199" customWidth="1"/>
    <col min="6172" max="6173" width="6.6640625" style="199" customWidth="1"/>
    <col min="6174" max="6174" width="7.6640625" style="199" customWidth="1"/>
    <col min="6175" max="6176" width="6.6640625" style="199" customWidth="1"/>
    <col min="6177" max="6177" width="8" style="199" customWidth="1"/>
    <col min="6178" max="6179" width="6.6640625" style="199" customWidth="1"/>
    <col min="6180" max="6180" width="7.5546875" style="199" customWidth="1"/>
    <col min="6181" max="6182" width="6.6640625" style="199" customWidth="1"/>
    <col min="6183" max="6183" width="7" style="199" customWidth="1"/>
    <col min="6184" max="6185" width="6.6640625" style="199" customWidth="1"/>
    <col min="6186" max="6400" width="8.88671875" style="199"/>
    <col min="6401" max="6401" width="3.109375" style="199" customWidth="1"/>
    <col min="6402" max="6402" width="12.6640625" style="199" customWidth="1"/>
    <col min="6403" max="6403" width="0" style="199" hidden="1" customWidth="1"/>
    <col min="6404" max="6404" width="7.88671875" style="199" bestFit="1" customWidth="1"/>
    <col min="6405" max="6405" width="8" style="199" customWidth="1"/>
    <col min="6406" max="6406" width="7" style="199" customWidth="1"/>
    <col min="6407" max="6408" width="6.6640625" style="199" customWidth="1"/>
    <col min="6409" max="6409" width="7.5546875" style="199" customWidth="1"/>
    <col min="6410" max="6411" width="6.6640625" style="199" customWidth="1"/>
    <col min="6412" max="6412" width="7.88671875" style="199" customWidth="1"/>
    <col min="6413" max="6414" width="6.6640625" style="199" customWidth="1"/>
    <col min="6415" max="6415" width="7.88671875" style="199" customWidth="1"/>
    <col min="6416" max="6417" width="6.6640625" style="199" customWidth="1"/>
    <col min="6418" max="6418" width="8.33203125" style="199" customWidth="1"/>
    <col min="6419" max="6420" width="6.6640625" style="199" customWidth="1"/>
    <col min="6421" max="6421" width="7.44140625" style="199" customWidth="1"/>
    <col min="6422" max="6423" width="6.6640625" style="199" customWidth="1"/>
    <col min="6424" max="6424" width="7.88671875" style="199" customWidth="1"/>
    <col min="6425" max="6426" width="6.6640625" style="199" customWidth="1"/>
    <col min="6427" max="6427" width="7.5546875" style="199" customWidth="1"/>
    <col min="6428" max="6429" width="6.6640625" style="199" customWidth="1"/>
    <col min="6430" max="6430" width="7.6640625" style="199" customWidth="1"/>
    <col min="6431" max="6432" width="6.6640625" style="199" customWidth="1"/>
    <col min="6433" max="6433" width="8" style="199" customWidth="1"/>
    <col min="6434" max="6435" width="6.6640625" style="199" customWidth="1"/>
    <col min="6436" max="6436" width="7.5546875" style="199" customWidth="1"/>
    <col min="6437" max="6438" width="6.6640625" style="199" customWidth="1"/>
    <col min="6439" max="6439" width="7" style="199" customWidth="1"/>
    <col min="6440" max="6441" width="6.6640625" style="199" customWidth="1"/>
    <col min="6442" max="6656" width="8.88671875" style="199"/>
    <col min="6657" max="6657" width="3.109375" style="199" customWidth="1"/>
    <col min="6658" max="6658" width="12.6640625" style="199" customWidth="1"/>
    <col min="6659" max="6659" width="0" style="199" hidden="1" customWidth="1"/>
    <col min="6660" max="6660" width="7.88671875" style="199" bestFit="1" customWidth="1"/>
    <col min="6661" max="6661" width="8" style="199" customWidth="1"/>
    <col min="6662" max="6662" width="7" style="199" customWidth="1"/>
    <col min="6663" max="6664" width="6.6640625" style="199" customWidth="1"/>
    <col min="6665" max="6665" width="7.5546875" style="199" customWidth="1"/>
    <col min="6666" max="6667" width="6.6640625" style="199" customWidth="1"/>
    <col min="6668" max="6668" width="7.88671875" style="199" customWidth="1"/>
    <col min="6669" max="6670" width="6.6640625" style="199" customWidth="1"/>
    <col min="6671" max="6671" width="7.88671875" style="199" customWidth="1"/>
    <col min="6672" max="6673" width="6.6640625" style="199" customWidth="1"/>
    <col min="6674" max="6674" width="8.33203125" style="199" customWidth="1"/>
    <col min="6675" max="6676" width="6.6640625" style="199" customWidth="1"/>
    <col min="6677" max="6677" width="7.44140625" style="199" customWidth="1"/>
    <col min="6678" max="6679" width="6.6640625" style="199" customWidth="1"/>
    <col min="6680" max="6680" width="7.88671875" style="199" customWidth="1"/>
    <col min="6681" max="6682" width="6.6640625" style="199" customWidth="1"/>
    <col min="6683" max="6683" width="7.5546875" style="199" customWidth="1"/>
    <col min="6684" max="6685" width="6.6640625" style="199" customWidth="1"/>
    <col min="6686" max="6686" width="7.6640625" style="199" customWidth="1"/>
    <col min="6687" max="6688" width="6.6640625" style="199" customWidth="1"/>
    <col min="6689" max="6689" width="8" style="199" customWidth="1"/>
    <col min="6690" max="6691" width="6.6640625" style="199" customWidth="1"/>
    <col min="6692" max="6692" width="7.5546875" style="199" customWidth="1"/>
    <col min="6693" max="6694" width="6.6640625" style="199" customWidth="1"/>
    <col min="6695" max="6695" width="7" style="199" customWidth="1"/>
    <col min="6696" max="6697" width="6.6640625" style="199" customWidth="1"/>
    <col min="6698" max="6912" width="8.88671875" style="199"/>
    <col min="6913" max="6913" width="3.109375" style="199" customWidth="1"/>
    <col min="6914" max="6914" width="12.6640625" style="199" customWidth="1"/>
    <col min="6915" max="6915" width="0" style="199" hidden="1" customWidth="1"/>
    <col min="6916" max="6916" width="7.88671875" style="199" bestFit="1" customWidth="1"/>
    <col min="6917" max="6917" width="8" style="199" customWidth="1"/>
    <col min="6918" max="6918" width="7" style="199" customWidth="1"/>
    <col min="6919" max="6920" width="6.6640625" style="199" customWidth="1"/>
    <col min="6921" max="6921" width="7.5546875" style="199" customWidth="1"/>
    <col min="6922" max="6923" width="6.6640625" style="199" customWidth="1"/>
    <col min="6924" max="6924" width="7.88671875" style="199" customWidth="1"/>
    <col min="6925" max="6926" width="6.6640625" style="199" customWidth="1"/>
    <col min="6927" max="6927" width="7.88671875" style="199" customWidth="1"/>
    <col min="6928" max="6929" width="6.6640625" style="199" customWidth="1"/>
    <col min="6930" max="6930" width="8.33203125" style="199" customWidth="1"/>
    <col min="6931" max="6932" width="6.6640625" style="199" customWidth="1"/>
    <col min="6933" max="6933" width="7.44140625" style="199" customWidth="1"/>
    <col min="6934" max="6935" width="6.6640625" style="199" customWidth="1"/>
    <col min="6936" max="6936" width="7.88671875" style="199" customWidth="1"/>
    <col min="6937" max="6938" width="6.6640625" style="199" customWidth="1"/>
    <col min="6939" max="6939" width="7.5546875" style="199" customWidth="1"/>
    <col min="6940" max="6941" width="6.6640625" style="199" customWidth="1"/>
    <col min="6942" max="6942" width="7.6640625" style="199" customWidth="1"/>
    <col min="6943" max="6944" width="6.6640625" style="199" customWidth="1"/>
    <col min="6945" max="6945" width="8" style="199" customWidth="1"/>
    <col min="6946" max="6947" width="6.6640625" style="199" customWidth="1"/>
    <col min="6948" max="6948" width="7.5546875" style="199" customWidth="1"/>
    <col min="6949" max="6950" width="6.6640625" style="199" customWidth="1"/>
    <col min="6951" max="6951" width="7" style="199" customWidth="1"/>
    <col min="6952" max="6953" width="6.6640625" style="199" customWidth="1"/>
    <col min="6954" max="7168" width="8.88671875" style="199"/>
    <col min="7169" max="7169" width="3.109375" style="199" customWidth="1"/>
    <col min="7170" max="7170" width="12.6640625" style="199" customWidth="1"/>
    <col min="7171" max="7171" width="0" style="199" hidden="1" customWidth="1"/>
    <col min="7172" max="7172" width="7.88671875" style="199" bestFit="1" customWidth="1"/>
    <col min="7173" max="7173" width="8" style="199" customWidth="1"/>
    <col min="7174" max="7174" width="7" style="199" customWidth="1"/>
    <col min="7175" max="7176" width="6.6640625" style="199" customWidth="1"/>
    <col min="7177" max="7177" width="7.5546875" style="199" customWidth="1"/>
    <col min="7178" max="7179" width="6.6640625" style="199" customWidth="1"/>
    <col min="7180" max="7180" width="7.88671875" style="199" customWidth="1"/>
    <col min="7181" max="7182" width="6.6640625" style="199" customWidth="1"/>
    <col min="7183" max="7183" width="7.88671875" style="199" customWidth="1"/>
    <col min="7184" max="7185" width="6.6640625" style="199" customWidth="1"/>
    <col min="7186" max="7186" width="8.33203125" style="199" customWidth="1"/>
    <col min="7187" max="7188" width="6.6640625" style="199" customWidth="1"/>
    <col min="7189" max="7189" width="7.44140625" style="199" customWidth="1"/>
    <col min="7190" max="7191" width="6.6640625" style="199" customWidth="1"/>
    <col min="7192" max="7192" width="7.88671875" style="199" customWidth="1"/>
    <col min="7193" max="7194" width="6.6640625" style="199" customWidth="1"/>
    <col min="7195" max="7195" width="7.5546875" style="199" customWidth="1"/>
    <col min="7196" max="7197" width="6.6640625" style="199" customWidth="1"/>
    <col min="7198" max="7198" width="7.6640625" style="199" customWidth="1"/>
    <col min="7199" max="7200" width="6.6640625" style="199" customWidth="1"/>
    <col min="7201" max="7201" width="8" style="199" customWidth="1"/>
    <col min="7202" max="7203" width="6.6640625" style="199" customWidth="1"/>
    <col min="7204" max="7204" width="7.5546875" style="199" customWidth="1"/>
    <col min="7205" max="7206" width="6.6640625" style="199" customWidth="1"/>
    <col min="7207" max="7207" width="7" style="199" customWidth="1"/>
    <col min="7208" max="7209" width="6.6640625" style="199" customWidth="1"/>
    <col min="7210" max="7424" width="8.88671875" style="199"/>
    <col min="7425" max="7425" width="3.109375" style="199" customWidth="1"/>
    <col min="7426" max="7426" width="12.6640625" style="199" customWidth="1"/>
    <col min="7427" max="7427" width="0" style="199" hidden="1" customWidth="1"/>
    <col min="7428" max="7428" width="7.88671875" style="199" bestFit="1" customWidth="1"/>
    <col min="7429" max="7429" width="8" style="199" customWidth="1"/>
    <col min="7430" max="7430" width="7" style="199" customWidth="1"/>
    <col min="7431" max="7432" width="6.6640625" style="199" customWidth="1"/>
    <col min="7433" max="7433" width="7.5546875" style="199" customWidth="1"/>
    <col min="7434" max="7435" width="6.6640625" style="199" customWidth="1"/>
    <col min="7436" max="7436" width="7.88671875" style="199" customWidth="1"/>
    <col min="7437" max="7438" width="6.6640625" style="199" customWidth="1"/>
    <col min="7439" max="7439" width="7.88671875" style="199" customWidth="1"/>
    <col min="7440" max="7441" width="6.6640625" style="199" customWidth="1"/>
    <col min="7442" max="7442" width="8.33203125" style="199" customWidth="1"/>
    <col min="7443" max="7444" width="6.6640625" style="199" customWidth="1"/>
    <col min="7445" max="7445" width="7.44140625" style="199" customWidth="1"/>
    <col min="7446" max="7447" width="6.6640625" style="199" customWidth="1"/>
    <col min="7448" max="7448" width="7.88671875" style="199" customWidth="1"/>
    <col min="7449" max="7450" width="6.6640625" style="199" customWidth="1"/>
    <col min="7451" max="7451" width="7.5546875" style="199" customWidth="1"/>
    <col min="7452" max="7453" width="6.6640625" style="199" customWidth="1"/>
    <col min="7454" max="7454" width="7.6640625" style="199" customWidth="1"/>
    <col min="7455" max="7456" width="6.6640625" style="199" customWidth="1"/>
    <col min="7457" max="7457" width="8" style="199" customWidth="1"/>
    <col min="7458" max="7459" width="6.6640625" style="199" customWidth="1"/>
    <col min="7460" max="7460" width="7.5546875" style="199" customWidth="1"/>
    <col min="7461" max="7462" width="6.6640625" style="199" customWidth="1"/>
    <col min="7463" max="7463" width="7" style="199" customWidth="1"/>
    <col min="7464" max="7465" width="6.6640625" style="199" customWidth="1"/>
    <col min="7466" max="7680" width="8.88671875" style="199"/>
    <col min="7681" max="7681" width="3.109375" style="199" customWidth="1"/>
    <col min="7682" max="7682" width="12.6640625" style="199" customWidth="1"/>
    <col min="7683" max="7683" width="0" style="199" hidden="1" customWidth="1"/>
    <col min="7684" max="7684" width="7.88671875" style="199" bestFit="1" customWidth="1"/>
    <col min="7685" max="7685" width="8" style="199" customWidth="1"/>
    <col min="7686" max="7686" width="7" style="199" customWidth="1"/>
    <col min="7687" max="7688" width="6.6640625" style="199" customWidth="1"/>
    <col min="7689" max="7689" width="7.5546875" style="199" customWidth="1"/>
    <col min="7690" max="7691" width="6.6640625" style="199" customWidth="1"/>
    <col min="7692" max="7692" width="7.88671875" style="199" customWidth="1"/>
    <col min="7693" max="7694" width="6.6640625" style="199" customWidth="1"/>
    <col min="7695" max="7695" width="7.88671875" style="199" customWidth="1"/>
    <col min="7696" max="7697" width="6.6640625" style="199" customWidth="1"/>
    <col min="7698" max="7698" width="8.33203125" style="199" customWidth="1"/>
    <col min="7699" max="7700" width="6.6640625" style="199" customWidth="1"/>
    <col min="7701" max="7701" width="7.44140625" style="199" customWidth="1"/>
    <col min="7702" max="7703" width="6.6640625" style="199" customWidth="1"/>
    <col min="7704" max="7704" width="7.88671875" style="199" customWidth="1"/>
    <col min="7705" max="7706" width="6.6640625" style="199" customWidth="1"/>
    <col min="7707" max="7707" width="7.5546875" style="199" customWidth="1"/>
    <col min="7708" max="7709" width="6.6640625" style="199" customWidth="1"/>
    <col min="7710" max="7710" width="7.6640625" style="199" customWidth="1"/>
    <col min="7711" max="7712" width="6.6640625" style="199" customWidth="1"/>
    <col min="7713" max="7713" width="8" style="199" customWidth="1"/>
    <col min="7714" max="7715" width="6.6640625" style="199" customWidth="1"/>
    <col min="7716" max="7716" width="7.5546875" style="199" customWidth="1"/>
    <col min="7717" max="7718" width="6.6640625" style="199" customWidth="1"/>
    <col min="7719" max="7719" width="7" style="199" customWidth="1"/>
    <col min="7720" max="7721" width="6.6640625" style="199" customWidth="1"/>
    <col min="7722" max="7936" width="8.88671875" style="199"/>
    <col min="7937" max="7937" width="3.109375" style="199" customWidth="1"/>
    <col min="7938" max="7938" width="12.6640625" style="199" customWidth="1"/>
    <col min="7939" max="7939" width="0" style="199" hidden="1" customWidth="1"/>
    <col min="7940" max="7940" width="7.88671875" style="199" bestFit="1" customWidth="1"/>
    <col min="7941" max="7941" width="8" style="199" customWidth="1"/>
    <col min="7942" max="7942" width="7" style="199" customWidth="1"/>
    <col min="7943" max="7944" width="6.6640625" style="199" customWidth="1"/>
    <col min="7945" max="7945" width="7.5546875" style="199" customWidth="1"/>
    <col min="7946" max="7947" width="6.6640625" style="199" customWidth="1"/>
    <col min="7948" max="7948" width="7.88671875" style="199" customWidth="1"/>
    <col min="7949" max="7950" width="6.6640625" style="199" customWidth="1"/>
    <col min="7951" max="7951" width="7.88671875" style="199" customWidth="1"/>
    <col min="7952" max="7953" width="6.6640625" style="199" customWidth="1"/>
    <col min="7954" max="7954" width="8.33203125" style="199" customWidth="1"/>
    <col min="7955" max="7956" width="6.6640625" style="199" customWidth="1"/>
    <col min="7957" max="7957" width="7.44140625" style="199" customWidth="1"/>
    <col min="7958" max="7959" width="6.6640625" style="199" customWidth="1"/>
    <col min="7960" max="7960" width="7.88671875" style="199" customWidth="1"/>
    <col min="7961" max="7962" width="6.6640625" style="199" customWidth="1"/>
    <col min="7963" max="7963" width="7.5546875" style="199" customWidth="1"/>
    <col min="7964" max="7965" width="6.6640625" style="199" customWidth="1"/>
    <col min="7966" max="7966" width="7.6640625" style="199" customWidth="1"/>
    <col min="7967" max="7968" width="6.6640625" style="199" customWidth="1"/>
    <col min="7969" max="7969" width="8" style="199" customWidth="1"/>
    <col min="7970" max="7971" width="6.6640625" style="199" customWidth="1"/>
    <col min="7972" max="7972" width="7.5546875" style="199" customWidth="1"/>
    <col min="7973" max="7974" width="6.6640625" style="199" customWidth="1"/>
    <col min="7975" max="7975" width="7" style="199" customWidth="1"/>
    <col min="7976" max="7977" width="6.6640625" style="199" customWidth="1"/>
    <col min="7978" max="8192" width="8.88671875" style="199"/>
    <col min="8193" max="8193" width="3.109375" style="199" customWidth="1"/>
    <col min="8194" max="8194" width="12.6640625" style="199" customWidth="1"/>
    <col min="8195" max="8195" width="0" style="199" hidden="1" customWidth="1"/>
    <col min="8196" max="8196" width="7.88671875" style="199" bestFit="1" customWidth="1"/>
    <col min="8197" max="8197" width="8" style="199" customWidth="1"/>
    <col min="8198" max="8198" width="7" style="199" customWidth="1"/>
    <col min="8199" max="8200" width="6.6640625" style="199" customWidth="1"/>
    <col min="8201" max="8201" width="7.5546875" style="199" customWidth="1"/>
    <col min="8202" max="8203" width="6.6640625" style="199" customWidth="1"/>
    <col min="8204" max="8204" width="7.88671875" style="199" customWidth="1"/>
    <col min="8205" max="8206" width="6.6640625" style="199" customWidth="1"/>
    <col min="8207" max="8207" width="7.88671875" style="199" customWidth="1"/>
    <col min="8208" max="8209" width="6.6640625" style="199" customWidth="1"/>
    <col min="8210" max="8210" width="8.33203125" style="199" customWidth="1"/>
    <col min="8211" max="8212" width="6.6640625" style="199" customWidth="1"/>
    <col min="8213" max="8213" width="7.44140625" style="199" customWidth="1"/>
    <col min="8214" max="8215" width="6.6640625" style="199" customWidth="1"/>
    <col min="8216" max="8216" width="7.88671875" style="199" customWidth="1"/>
    <col min="8217" max="8218" width="6.6640625" style="199" customWidth="1"/>
    <col min="8219" max="8219" width="7.5546875" style="199" customWidth="1"/>
    <col min="8220" max="8221" width="6.6640625" style="199" customWidth="1"/>
    <col min="8222" max="8222" width="7.6640625" style="199" customWidth="1"/>
    <col min="8223" max="8224" width="6.6640625" style="199" customWidth="1"/>
    <col min="8225" max="8225" width="8" style="199" customWidth="1"/>
    <col min="8226" max="8227" width="6.6640625" style="199" customWidth="1"/>
    <col min="8228" max="8228" width="7.5546875" style="199" customWidth="1"/>
    <col min="8229" max="8230" width="6.6640625" style="199" customWidth="1"/>
    <col min="8231" max="8231" width="7" style="199" customWidth="1"/>
    <col min="8232" max="8233" width="6.6640625" style="199" customWidth="1"/>
    <col min="8234" max="8448" width="8.88671875" style="199"/>
    <col min="8449" max="8449" width="3.109375" style="199" customWidth="1"/>
    <col min="8450" max="8450" width="12.6640625" style="199" customWidth="1"/>
    <col min="8451" max="8451" width="0" style="199" hidden="1" customWidth="1"/>
    <col min="8452" max="8452" width="7.88671875" style="199" bestFit="1" customWidth="1"/>
    <col min="8453" max="8453" width="8" style="199" customWidth="1"/>
    <col min="8454" max="8454" width="7" style="199" customWidth="1"/>
    <col min="8455" max="8456" width="6.6640625" style="199" customWidth="1"/>
    <col min="8457" max="8457" width="7.5546875" style="199" customWidth="1"/>
    <col min="8458" max="8459" width="6.6640625" style="199" customWidth="1"/>
    <col min="8460" max="8460" width="7.88671875" style="199" customWidth="1"/>
    <col min="8461" max="8462" width="6.6640625" style="199" customWidth="1"/>
    <col min="8463" max="8463" width="7.88671875" style="199" customWidth="1"/>
    <col min="8464" max="8465" width="6.6640625" style="199" customWidth="1"/>
    <col min="8466" max="8466" width="8.33203125" style="199" customWidth="1"/>
    <col min="8467" max="8468" width="6.6640625" style="199" customWidth="1"/>
    <col min="8469" max="8469" width="7.44140625" style="199" customWidth="1"/>
    <col min="8470" max="8471" width="6.6640625" style="199" customWidth="1"/>
    <col min="8472" max="8472" width="7.88671875" style="199" customWidth="1"/>
    <col min="8473" max="8474" width="6.6640625" style="199" customWidth="1"/>
    <col min="8475" max="8475" width="7.5546875" style="199" customWidth="1"/>
    <col min="8476" max="8477" width="6.6640625" style="199" customWidth="1"/>
    <col min="8478" max="8478" width="7.6640625" style="199" customWidth="1"/>
    <col min="8479" max="8480" width="6.6640625" style="199" customWidth="1"/>
    <col min="8481" max="8481" width="8" style="199" customWidth="1"/>
    <col min="8482" max="8483" width="6.6640625" style="199" customWidth="1"/>
    <col min="8484" max="8484" width="7.5546875" style="199" customWidth="1"/>
    <col min="8485" max="8486" width="6.6640625" style="199" customWidth="1"/>
    <col min="8487" max="8487" width="7" style="199" customWidth="1"/>
    <col min="8488" max="8489" width="6.6640625" style="199" customWidth="1"/>
    <col min="8490" max="8704" width="8.88671875" style="199"/>
    <col min="8705" max="8705" width="3.109375" style="199" customWidth="1"/>
    <col min="8706" max="8706" width="12.6640625" style="199" customWidth="1"/>
    <col min="8707" max="8707" width="0" style="199" hidden="1" customWidth="1"/>
    <col min="8708" max="8708" width="7.88671875" style="199" bestFit="1" customWidth="1"/>
    <col min="8709" max="8709" width="8" style="199" customWidth="1"/>
    <col min="8710" max="8710" width="7" style="199" customWidth="1"/>
    <col min="8711" max="8712" width="6.6640625" style="199" customWidth="1"/>
    <col min="8713" max="8713" width="7.5546875" style="199" customWidth="1"/>
    <col min="8714" max="8715" width="6.6640625" style="199" customWidth="1"/>
    <col min="8716" max="8716" width="7.88671875" style="199" customWidth="1"/>
    <col min="8717" max="8718" width="6.6640625" style="199" customWidth="1"/>
    <col min="8719" max="8719" width="7.88671875" style="199" customWidth="1"/>
    <col min="8720" max="8721" width="6.6640625" style="199" customWidth="1"/>
    <col min="8722" max="8722" width="8.33203125" style="199" customWidth="1"/>
    <col min="8723" max="8724" width="6.6640625" style="199" customWidth="1"/>
    <col min="8725" max="8725" width="7.44140625" style="199" customWidth="1"/>
    <col min="8726" max="8727" width="6.6640625" style="199" customWidth="1"/>
    <col min="8728" max="8728" width="7.88671875" style="199" customWidth="1"/>
    <col min="8729" max="8730" width="6.6640625" style="199" customWidth="1"/>
    <col min="8731" max="8731" width="7.5546875" style="199" customWidth="1"/>
    <col min="8732" max="8733" width="6.6640625" style="199" customWidth="1"/>
    <col min="8734" max="8734" width="7.6640625" style="199" customWidth="1"/>
    <col min="8735" max="8736" width="6.6640625" style="199" customWidth="1"/>
    <col min="8737" max="8737" width="8" style="199" customWidth="1"/>
    <col min="8738" max="8739" width="6.6640625" style="199" customWidth="1"/>
    <col min="8740" max="8740" width="7.5546875" style="199" customWidth="1"/>
    <col min="8741" max="8742" width="6.6640625" style="199" customWidth="1"/>
    <col min="8743" max="8743" width="7" style="199" customWidth="1"/>
    <col min="8744" max="8745" width="6.6640625" style="199" customWidth="1"/>
    <col min="8746" max="8960" width="8.88671875" style="199"/>
    <col min="8961" max="8961" width="3.109375" style="199" customWidth="1"/>
    <col min="8962" max="8962" width="12.6640625" style="199" customWidth="1"/>
    <col min="8963" max="8963" width="0" style="199" hidden="1" customWidth="1"/>
    <col min="8964" max="8964" width="7.88671875" style="199" bestFit="1" customWidth="1"/>
    <col min="8965" max="8965" width="8" style="199" customWidth="1"/>
    <col min="8966" max="8966" width="7" style="199" customWidth="1"/>
    <col min="8967" max="8968" width="6.6640625" style="199" customWidth="1"/>
    <col min="8969" max="8969" width="7.5546875" style="199" customWidth="1"/>
    <col min="8970" max="8971" width="6.6640625" style="199" customWidth="1"/>
    <col min="8972" max="8972" width="7.88671875" style="199" customWidth="1"/>
    <col min="8973" max="8974" width="6.6640625" style="199" customWidth="1"/>
    <col min="8975" max="8975" width="7.88671875" style="199" customWidth="1"/>
    <col min="8976" max="8977" width="6.6640625" style="199" customWidth="1"/>
    <col min="8978" max="8978" width="8.33203125" style="199" customWidth="1"/>
    <col min="8979" max="8980" width="6.6640625" style="199" customWidth="1"/>
    <col min="8981" max="8981" width="7.44140625" style="199" customWidth="1"/>
    <col min="8982" max="8983" width="6.6640625" style="199" customWidth="1"/>
    <col min="8984" max="8984" width="7.88671875" style="199" customWidth="1"/>
    <col min="8985" max="8986" width="6.6640625" style="199" customWidth="1"/>
    <col min="8987" max="8987" width="7.5546875" style="199" customWidth="1"/>
    <col min="8988" max="8989" width="6.6640625" style="199" customWidth="1"/>
    <col min="8990" max="8990" width="7.6640625" style="199" customWidth="1"/>
    <col min="8991" max="8992" width="6.6640625" style="199" customWidth="1"/>
    <col min="8993" max="8993" width="8" style="199" customWidth="1"/>
    <col min="8994" max="8995" width="6.6640625" style="199" customWidth="1"/>
    <col min="8996" max="8996" width="7.5546875" style="199" customWidth="1"/>
    <col min="8997" max="8998" width="6.6640625" style="199" customWidth="1"/>
    <col min="8999" max="8999" width="7" style="199" customWidth="1"/>
    <col min="9000" max="9001" width="6.6640625" style="199" customWidth="1"/>
    <col min="9002" max="9216" width="8.88671875" style="199"/>
    <col min="9217" max="9217" width="3.109375" style="199" customWidth="1"/>
    <col min="9218" max="9218" width="12.6640625" style="199" customWidth="1"/>
    <col min="9219" max="9219" width="0" style="199" hidden="1" customWidth="1"/>
    <col min="9220" max="9220" width="7.88671875" style="199" bestFit="1" customWidth="1"/>
    <col min="9221" max="9221" width="8" style="199" customWidth="1"/>
    <col min="9222" max="9222" width="7" style="199" customWidth="1"/>
    <col min="9223" max="9224" width="6.6640625" style="199" customWidth="1"/>
    <col min="9225" max="9225" width="7.5546875" style="199" customWidth="1"/>
    <col min="9226" max="9227" width="6.6640625" style="199" customWidth="1"/>
    <col min="9228" max="9228" width="7.88671875" style="199" customWidth="1"/>
    <col min="9229" max="9230" width="6.6640625" style="199" customWidth="1"/>
    <col min="9231" max="9231" width="7.88671875" style="199" customWidth="1"/>
    <col min="9232" max="9233" width="6.6640625" style="199" customWidth="1"/>
    <col min="9234" max="9234" width="8.33203125" style="199" customWidth="1"/>
    <col min="9235" max="9236" width="6.6640625" style="199" customWidth="1"/>
    <col min="9237" max="9237" width="7.44140625" style="199" customWidth="1"/>
    <col min="9238" max="9239" width="6.6640625" style="199" customWidth="1"/>
    <col min="9240" max="9240" width="7.88671875" style="199" customWidth="1"/>
    <col min="9241" max="9242" width="6.6640625" style="199" customWidth="1"/>
    <col min="9243" max="9243" width="7.5546875" style="199" customWidth="1"/>
    <col min="9244" max="9245" width="6.6640625" style="199" customWidth="1"/>
    <col min="9246" max="9246" width="7.6640625" style="199" customWidth="1"/>
    <col min="9247" max="9248" width="6.6640625" style="199" customWidth="1"/>
    <col min="9249" max="9249" width="8" style="199" customWidth="1"/>
    <col min="9250" max="9251" width="6.6640625" style="199" customWidth="1"/>
    <col min="9252" max="9252" width="7.5546875" style="199" customWidth="1"/>
    <col min="9253" max="9254" width="6.6640625" style="199" customWidth="1"/>
    <col min="9255" max="9255" width="7" style="199" customWidth="1"/>
    <col min="9256" max="9257" width="6.6640625" style="199" customWidth="1"/>
    <col min="9258" max="9472" width="8.88671875" style="199"/>
    <col min="9473" max="9473" width="3.109375" style="199" customWidth="1"/>
    <col min="9474" max="9474" width="12.6640625" style="199" customWidth="1"/>
    <col min="9475" max="9475" width="0" style="199" hidden="1" customWidth="1"/>
    <col min="9476" max="9476" width="7.88671875" style="199" bestFit="1" customWidth="1"/>
    <col min="9477" max="9477" width="8" style="199" customWidth="1"/>
    <col min="9478" max="9478" width="7" style="199" customWidth="1"/>
    <col min="9479" max="9480" width="6.6640625" style="199" customWidth="1"/>
    <col min="9481" max="9481" width="7.5546875" style="199" customWidth="1"/>
    <col min="9482" max="9483" width="6.6640625" style="199" customWidth="1"/>
    <col min="9484" max="9484" width="7.88671875" style="199" customWidth="1"/>
    <col min="9485" max="9486" width="6.6640625" style="199" customWidth="1"/>
    <col min="9487" max="9487" width="7.88671875" style="199" customWidth="1"/>
    <col min="9488" max="9489" width="6.6640625" style="199" customWidth="1"/>
    <col min="9490" max="9490" width="8.33203125" style="199" customWidth="1"/>
    <col min="9491" max="9492" width="6.6640625" style="199" customWidth="1"/>
    <col min="9493" max="9493" width="7.44140625" style="199" customWidth="1"/>
    <col min="9494" max="9495" width="6.6640625" style="199" customWidth="1"/>
    <col min="9496" max="9496" width="7.88671875" style="199" customWidth="1"/>
    <col min="9497" max="9498" width="6.6640625" style="199" customWidth="1"/>
    <col min="9499" max="9499" width="7.5546875" style="199" customWidth="1"/>
    <col min="9500" max="9501" width="6.6640625" style="199" customWidth="1"/>
    <col min="9502" max="9502" width="7.6640625" style="199" customWidth="1"/>
    <col min="9503" max="9504" width="6.6640625" style="199" customWidth="1"/>
    <col min="9505" max="9505" width="8" style="199" customWidth="1"/>
    <col min="9506" max="9507" width="6.6640625" style="199" customWidth="1"/>
    <col min="9508" max="9508" width="7.5546875" style="199" customWidth="1"/>
    <col min="9509" max="9510" width="6.6640625" style="199" customWidth="1"/>
    <col min="9511" max="9511" width="7" style="199" customWidth="1"/>
    <col min="9512" max="9513" width="6.6640625" style="199" customWidth="1"/>
    <col min="9514" max="9728" width="8.88671875" style="199"/>
    <col min="9729" max="9729" width="3.109375" style="199" customWidth="1"/>
    <col min="9730" max="9730" width="12.6640625" style="199" customWidth="1"/>
    <col min="9731" max="9731" width="0" style="199" hidden="1" customWidth="1"/>
    <col min="9732" max="9732" width="7.88671875" style="199" bestFit="1" customWidth="1"/>
    <col min="9733" max="9733" width="8" style="199" customWidth="1"/>
    <col min="9734" max="9734" width="7" style="199" customWidth="1"/>
    <col min="9735" max="9736" width="6.6640625" style="199" customWidth="1"/>
    <col min="9737" max="9737" width="7.5546875" style="199" customWidth="1"/>
    <col min="9738" max="9739" width="6.6640625" style="199" customWidth="1"/>
    <col min="9740" max="9740" width="7.88671875" style="199" customWidth="1"/>
    <col min="9741" max="9742" width="6.6640625" style="199" customWidth="1"/>
    <col min="9743" max="9743" width="7.88671875" style="199" customWidth="1"/>
    <col min="9744" max="9745" width="6.6640625" style="199" customWidth="1"/>
    <col min="9746" max="9746" width="8.33203125" style="199" customWidth="1"/>
    <col min="9747" max="9748" width="6.6640625" style="199" customWidth="1"/>
    <col min="9749" max="9749" width="7.44140625" style="199" customWidth="1"/>
    <col min="9750" max="9751" width="6.6640625" style="199" customWidth="1"/>
    <col min="9752" max="9752" width="7.88671875" style="199" customWidth="1"/>
    <col min="9753" max="9754" width="6.6640625" style="199" customWidth="1"/>
    <col min="9755" max="9755" width="7.5546875" style="199" customWidth="1"/>
    <col min="9756" max="9757" width="6.6640625" style="199" customWidth="1"/>
    <col min="9758" max="9758" width="7.6640625" style="199" customWidth="1"/>
    <col min="9759" max="9760" width="6.6640625" style="199" customWidth="1"/>
    <col min="9761" max="9761" width="8" style="199" customWidth="1"/>
    <col min="9762" max="9763" width="6.6640625" style="199" customWidth="1"/>
    <col min="9764" max="9764" width="7.5546875" style="199" customWidth="1"/>
    <col min="9765" max="9766" width="6.6640625" style="199" customWidth="1"/>
    <col min="9767" max="9767" width="7" style="199" customWidth="1"/>
    <col min="9768" max="9769" width="6.6640625" style="199" customWidth="1"/>
    <col min="9770" max="9984" width="8.88671875" style="199"/>
    <col min="9985" max="9985" width="3.109375" style="199" customWidth="1"/>
    <col min="9986" max="9986" width="12.6640625" style="199" customWidth="1"/>
    <col min="9987" max="9987" width="0" style="199" hidden="1" customWidth="1"/>
    <col min="9988" max="9988" width="7.88671875" style="199" bestFit="1" customWidth="1"/>
    <col min="9989" max="9989" width="8" style="199" customWidth="1"/>
    <col min="9990" max="9990" width="7" style="199" customWidth="1"/>
    <col min="9991" max="9992" width="6.6640625" style="199" customWidth="1"/>
    <col min="9993" max="9993" width="7.5546875" style="199" customWidth="1"/>
    <col min="9994" max="9995" width="6.6640625" style="199" customWidth="1"/>
    <col min="9996" max="9996" width="7.88671875" style="199" customWidth="1"/>
    <col min="9997" max="9998" width="6.6640625" style="199" customWidth="1"/>
    <col min="9999" max="9999" width="7.88671875" style="199" customWidth="1"/>
    <col min="10000" max="10001" width="6.6640625" style="199" customWidth="1"/>
    <col min="10002" max="10002" width="8.33203125" style="199" customWidth="1"/>
    <col min="10003" max="10004" width="6.6640625" style="199" customWidth="1"/>
    <col min="10005" max="10005" width="7.44140625" style="199" customWidth="1"/>
    <col min="10006" max="10007" width="6.6640625" style="199" customWidth="1"/>
    <col min="10008" max="10008" width="7.88671875" style="199" customWidth="1"/>
    <col min="10009" max="10010" width="6.6640625" style="199" customWidth="1"/>
    <col min="10011" max="10011" width="7.5546875" style="199" customWidth="1"/>
    <col min="10012" max="10013" width="6.6640625" style="199" customWidth="1"/>
    <col min="10014" max="10014" width="7.6640625" style="199" customWidth="1"/>
    <col min="10015" max="10016" width="6.6640625" style="199" customWidth="1"/>
    <col min="10017" max="10017" width="8" style="199" customWidth="1"/>
    <col min="10018" max="10019" width="6.6640625" style="199" customWidth="1"/>
    <col min="10020" max="10020" width="7.5546875" style="199" customWidth="1"/>
    <col min="10021" max="10022" width="6.6640625" style="199" customWidth="1"/>
    <col min="10023" max="10023" width="7" style="199" customWidth="1"/>
    <col min="10024" max="10025" width="6.6640625" style="199" customWidth="1"/>
    <col min="10026" max="10240" width="8.88671875" style="199"/>
    <col min="10241" max="10241" width="3.109375" style="199" customWidth="1"/>
    <col min="10242" max="10242" width="12.6640625" style="199" customWidth="1"/>
    <col min="10243" max="10243" width="0" style="199" hidden="1" customWidth="1"/>
    <col min="10244" max="10244" width="7.88671875" style="199" bestFit="1" customWidth="1"/>
    <col min="10245" max="10245" width="8" style="199" customWidth="1"/>
    <col min="10246" max="10246" width="7" style="199" customWidth="1"/>
    <col min="10247" max="10248" width="6.6640625" style="199" customWidth="1"/>
    <col min="10249" max="10249" width="7.5546875" style="199" customWidth="1"/>
    <col min="10250" max="10251" width="6.6640625" style="199" customWidth="1"/>
    <col min="10252" max="10252" width="7.88671875" style="199" customWidth="1"/>
    <col min="10253" max="10254" width="6.6640625" style="199" customWidth="1"/>
    <col min="10255" max="10255" width="7.88671875" style="199" customWidth="1"/>
    <col min="10256" max="10257" width="6.6640625" style="199" customWidth="1"/>
    <col min="10258" max="10258" width="8.33203125" style="199" customWidth="1"/>
    <col min="10259" max="10260" width="6.6640625" style="199" customWidth="1"/>
    <col min="10261" max="10261" width="7.44140625" style="199" customWidth="1"/>
    <col min="10262" max="10263" width="6.6640625" style="199" customWidth="1"/>
    <col min="10264" max="10264" width="7.88671875" style="199" customWidth="1"/>
    <col min="10265" max="10266" width="6.6640625" style="199" customWidth="1"/>
    <col min="10267" max="10267" width="7.5546875" style="199" customWidth="1"/>
    <col min="10268" max="10269" width="6.6640625" style="199" customWidth="1"/>
    <col min="10270" max="10270" width="7.6640625" style="199" customWidth="1"/>
    <col min="10271" max="10272" width="6.6640625" style="199" customWidth="1"/>
    <col min="10273" max="10273" width="8" style="199" customWidth="1"/>
    <col min="10274" max="10275" width="6.6640625" style="199" customWidth="1"/>
    <col min="10276" max="10276" width="7.5546875" style="199" customWidth="1"/>
    <col min="10277" max="10278" width="6.6640625" style="199" customWidth="1"/>
    <col min="10279" max="10279" width="7" style="199" customWidth="1"/>
    <col min="10280" max="10281" width="6.6640625" style="199" customWidth="1"/>
    <col min="10282" max="10496" width="8.88671875" style="199"/>
    <col min="10497" max="10497" width="3.109375" style="199" customWidth="1"/>
    <col min="10498" max="10498" width="12.6640625" style="199" customWidth="1"/>
    <col min="10499" max="10499" width="0" style="199" hidden="1" customWidth="1"/>
    <col min="10500" max="10500" width="7.88671875" style="199" bestFit="1" customWidth="1"/>
    <col min="10501" max="10501" width="8" style="199" customWidth="1"/>
    <col min="10502" max="10502" width="7" style="199" customWidth="1"/>
    <col min="10503" max="10504" width="6.6640625" style="199" customWidth="1"/>
    <col min="10505" max="10505" width="7.5546875" style="199" customWidth="1"/>
    <col min="10506" max="10507" width="6.6640625" style="199" customWidth="1"/>
    <col min="10508" max="10508" width="7.88671875" style="199" customWidth="1"/>
    <col min="10509" max="10510" width="6.6640625" style="199" customWidth="1"/>
    <col min="10511" max="10511" width="7.88671875" style="199" customWidth="1"/>
    <col min="10512" max="10513" width="6.6640625" style="199" customWidth="1"/>
    <col min="10514" max="10514" width="8.33203125" style="199" customWidth="1"/>
    <col min="10515" max="10516" width="6.6640625" style="199" customWidth="1"/>
    <col min="10517" max="10517" width="7.44140625" style="199" customWidth="1"/>
    <col min="10518" max="10519" width="6.6640625" style="199" customWidth="1"/>
    <col min="10520" max="10520" width="7.88671875" style="199" customWidth="1"/>
    <col min="10521" max="10522" width="6.6640625" style="199" customWidth="1"/>
    <col min="10523" max="10523" width="7.5546875" style="199" customWidth="1"/>
    <col min="10524" max="10525" width="6.6640625" style="199" customWidth="1"/>
    <col min="10526" max="10526" width="7.6640625" style="199" customWidth="1"/>
    <col min="10527" max="10528" width="6.6640625" style="199" customWidth="1"/>
    <col min="10529" max="10529" width="8" style="199" customWidth="1"/>
    <col min="10530" max="10531" width="6.6640625" style="199" customWidth="1"/>
    <col min="10532" max="10532" width="7.5546875" style="199" customWidth="1"/>
    <col min="10533" max="10534" width="6.6640625" style="199" customWidth="1"/>
    <col min="10535" max="10535" width="7" style="199" customWidth="1"/>
    <col min="10536" max="10537" width="6.6640625" style="199" customWidth="1"/>
    <col min="10538" max="10752" width="8.88671875" style="199"/>
    <col min="10753" max="10753" width="3.109375" style="199" customWidth="1"/>
    <col min="10754" max="10754" width="12.6640625" style="199" customWidth="1"/>
    <col min="10755" max="10755" width="0" style="199" hidden="1" customWidth="1"/>
    <col min="10756" max="10756" width="7.88671875" style="199" bestFit="1" customWidth="1"/>
    <col min="10757" max="10757" width="8" style="199" customWidth="1"/>
    <col min="10758" max="10758" width="7" style="199" customWidth="1"/>
    <col min="10759" max="10760" width="6.6640625" style="199" customWidth="1"/>
    <col min="10761" max="10761" width="7.5546875" style="199" customWidth="1"/>
    <col min="10762" max="10763" width="6.6640625" style="199" customWidth="1"/>
    <col min="10764" max="10764" width="7.88671875" style="199" customWidth="1"/>
    <col min="10765" max="10766" width="6.6640625" style="199" customWidth="1"/>
    <col min="10767" max="10767" width="7.88671875" style="199" customWidth="1"/>
    <col min="10768" max="10769" width="6.6640625" style="199" customWidth="1"/>
    <col min="10770" max="10770" width="8.33203125" style="199" customWidth="1"/>
    <col min="10771" max="10772" width="6.6640625" style="199" customWidth="1"/>
    <col min="10773" max="10773" width="7.44140625" style="199" customWidth="1"/>
    <col min="10774" max="10775" width="6.6640625" style="199" customWidth="1"/>
    <col min="10776" max="10776" width="7.88671875" style="199" customWidth="1"/>
    <col min="10777" max="10778" width="6.6640625" style="199" customWidth="1"/>
    <col min="10779" max="10779" width="7.5546875" style="199" customWidth="1"/>
    <col min="10780" max="10781" width="6.6640625" style="199" customWidth="1"/>
    <col min="10782" max="10782" width="7.6640625" style="199" customWidth="1"/>
    <col min="10783" max="10784" width="6.6640625" style="199" customWidth="1"/>
    <col min="10785" max="10785" width="8" style="199" customWidth="1"/>
    <col min="10786" max="10787" width="6.6640625" style="199" customWidth="1"/>
    <col min="10788" max="10788" width="7.5546875" style="199" customWidth="1"/>
    <col min="10789" max="10790" width="6.6640625" style="199" customWidth="1"/>
    <col min="10791" max="10791" width="7" style="199" customWidth="1"/>
    <col min="10792" max="10793" width="6.6640625" style="199" customWidth="1"/>
    <col min="10794" max="11008" width="8.88671875" style="199"/>
    <col min="11009" max="11009" width="3.109375" style="199" customWidth="1"/>
    <col min="11010" max="11010" width="12.6640625" style="199" customWidth="1"/>
    <col min="11011" max="11011" width="0" style="199" hidden="1" customWidth="1"/>
    <col min="11012" max="11012" width="7.88671875" style="199" bestFit="1" customWidth="1"/>
    <col min="11013" max="11013" width="8" style="199" customWidth="1"/>
    <col min="11014" max="11014" width="7" style="199" customWidth="1"/>
    <col min="11015" max="11016" width="6.6640625" style="199" customWidth="1"/>
    <col min="11017" max="11017" width="7.5546875" style="199" customWidth="1"/>
    <col min="11018" max="11019" width="6.6640625" style="199" customWidth="1"/>
    <col min="11020" max="11020" width="7.88671875" style="199" customWidth="1"/>
    <col min="11021" max="11022" width="6.6640625" style="199" customWidth="1"/>
    <col min="11023" max="11023" width="7.88671875" style="199" customWidth="1"/>
    <col min="11024" max="11025" width="6.6640625" style="199" customWidth="1"/>
    <col min="11026" max="11026" width="8.33203125" style="199" customWidth="1"/>
    <col min="11027" max="11028" width="6.6640625" style="199" customWidth="1"/>
    <col min="11029" max="11029" width="7.44140625" style="199" customWidth="1"/>
    <col min="11030" max="11031" width="6.6640625" style="199" customWidth="1"/>
    <col min="11032" max="11032" width="7.88671875" style="199" customWidth="1"/>
    <col min="11033" max="11034" width="6.6640625" style="199" customWidth="1"/>
    <col min="11035" max="11035" width="7.5546875" style="199" customWidth="1"/>
    <col min="11036" max="11037" width="6.6640625" style="199" customWidth="1"/>
    <col min="11038" max="11038" width="7.6640625" style="199" customWidth="1"/>
    <col min="11039" max="11040" width="6.6640625" style="199" customWidth="1"/>
    <col min="11041" max="11041" width="8" style="199" customWidth="1"/>
    <col min="11042" max="11043" width="6.6640625" style="199" customWidth="1"/>
    <col min="11044" max="11044" width="7.5546875" style="199" customWidth="1"/>
    <col min="11045" max="11046" width="6.6640625" style="199" customWidth="1"/>
    <col min="11047" max="11047" width="7" style="199" customWidth="1"/>
    <col min="11048" max="11049" width="6.6640625" style="199" customWidth="1"/>
    <col min="11050" max="11264" width="8.88671875" style="199"/>
    <col min="11265" max="11265" width="3.109375" style="199" customWidth="1"/>
    <col min="11266" max="11266" width="12.6640625" style="199" customWidth="1"/>
    <col min="11267" max="11267" width="0" style="199" hidden="1" customWidth="1"/>
    <col min="11268" max="11268" width="7.88671875" style="199" bestFit="1" customWidth="1"/>
    <col min="11269" max="11269" width="8" style="199" customWidth="1"/>
    <col min="11270" max="11270" width="7" style="199" customWidth="1"/>
    <col min="11271" max="11272" width="6.6640625" style="199" customWidth="1"/>
    <col min="11273" max="11273" width="7.5546875" style="199" customWidth="1"/>
    <col min="11274" max="11275" width="6.6640625" style="199" customWidth="1"/>
    <col min="11276" max="11276" width="7.88671875" style="199" customWidth="1"/>
    <col min="11277" max="11278" width="6.6640625" style="199" customWidth="1"/>
    <col min="11279" max="11279" width="7.88671875" style="199" customWidth="1"/>
    <col min="11280" max="11281" width="6.6640625" style="199" customWidth="1"/>
    <col min="11282" max="11282" width="8.33203125" style="199" customWidth="1"/>
    <col min="11283" max="11284" width="6.6640625" style="199" customWidth="1"/>
    <col min="11285" max="11285" width="7.44140625" style="199" customWidth="1"/>
    <col min="11286" max="11287" width="6.6640625" style="199" customWidth="1"/>
    <col min="11288" max="11288" width="7.88671875" style="199" customWidth="1"/>
    <col min="11289" max="11290" width="6.6640625" style="199" customWidth="1"/>
    <col min="11291" max="11291" width="7.5546875" style="199" customWidth="1"/>
    <col min="11292" max="11293" width="6.6640625" style="199" customWidth="1"/>
    <col min="11294" max="11294" width="7.6640625" style="199" customWidth="1"/>
    <col min="11295" max="11296" width="6.6640625" style="199" customWidth="1"/>
    <col min="11297" max="11297" width="8" style="199" customWidth="1"/>
    <col min="11298" max="11299" width="6.6640625" style="199" customWidth="1"/>
    <col min="11300" max="11300" width="7.5546875" style="199" customWidth="1"/>
    <col min="11301" max="11302" width="6.6640625" style="199" customWidth="1"/>
    <col min="11303" max="11303" width="7" style="199" customWidth="1"/>
    <col min="11304" max="11305" width="6.6640625" style="199" customWidth="1"/>
    <col min="11306" max="11520" width="8.88671875" style="199"/>
    <col min="11521" max="11521" width="3.109375" style="199" customWidth="1"/>
    <col min="11522" max="11522" width="12.6640625" style="199" customWidth="1"/>
    <col min="11523" max="11523" width="0" style="199" hidden="1" customWidth="1"/>
    <col min="11524" max="11524" width="7.88671875" style="199" bestFit="1" customWidth="1"/>
    <col min="11525" max="11525" width="8" style="199" customWidth="1"/>
    <col min="11526" max="11526" width="7" style="199" customWidth="1"/>
    <col min="11527" max="11528" width="6.6640625" style="199" customWidth="1"/>
    <col min="11529" max="11529" width="7.5546875" style="199" customWidth="1"/>
    <col min="11530" max="11531" width="6.6640625" style="199" customWidth="1"/>
    <col min="11532" max="11532" width="7.88671875" style="199" customWidth="1"/>
    <col min="11533" max="11534" width="6.6640625" style="199" customWidth="1"/>
    <col min="11535" max="11535" width="7.88671875" style="199" customWidth="1"/>
    <col min="11536" max="11537" width="6.6640625" style="199" customWidth="1"/>
    <col min="11538" max="11538" width="8.33203125" style="199" customWidth="1"/>
    <col min="11539" max="11540" width="6.6640625" style="199" customWidth="1"/>
    <col min="11541" max="11541" width="7.44140625" style="199" customWidth="1"/>
    <col min="11542" max="11543" width="6.6640625" style="199" customWidth="1"/>
    <col min="11544" max="11544" width="7.88671875" style="199" customWidth="1"/>
    <col min="11545" max="11546" width="6.6640625" style="199" customWidth="1"/>
    <col min="11547" max="11547" width="7.5546875" style="199" customWidth="1"/>
    <col min="11548" max="11549" width="6.6640625" style="199" customWidth="1"/>
    <col min="11550" max="11550" width="7.6640625" style="199" customWidth="1"/>
    <col min="11551" max="11552" width="6.6640625" style="199" customWidth="1"/>
    <col min="11553" max="11553" width="8" style="199" customWidth="1"/>
    <col min="11554" max="11555" width="6.6640625" style="199" customWidth="1"/>
    <col min="11556" max="11556" width="7.5546875" style="199" customWidth="1"/>
    <col min="11557" max="11558" width="6.6640625" style="199" customWidth="1"/>
    <col min="11559" max="11559" width="7" style="199" customWidth="1"/>
    <col min="11560" max="11561" width="6.6640625" style="199" customWidth="1"/>
    <col min="11562" max="11776" width="8.88671875" style="199"/>
    <col min="11777" max="11777" width="3.109375" style="199" customWidth="1"/>
    <col min="11778" max="11778" width="12.6640625" style="199" customWidth="1"/>
    <col min="11779" max="11779" width="0" style="199" hidden="1" customWidth="1"/>
    <col min="11780" max="11780" width="7.88671875" style="199" bestFit="1" customWidth="1"/>
    <col min="11781" max="11781" width="8" style="199" customWidth="1"/>
    <col min="11782" max="11782" width="7" style="199" customWidth="1"/>
    <col min="11783" max="11784" width="6.6640625" style="199" customWidth="1"/>
    <col min="11785" max="11785" width="7.5546875" style="199" customWidth="1"/>
    <col min="11786" max="11787" width="6.6640625" style="199" customWidth="1"/>
    <col min="11788" max="11788" width="7.88671875" style="199" customWidth="1"/>
    <col min="11789" max="11790" width="6.6640625" style="199" customWidth="1"/>
    <col min="11791" max="11791" width="7.88671875" style="199" customWidth="1"/>
    <col min="11792" max="11793" width="6.6640625" style="199" customWidth="1"/>
    <col min="11794" max="11794" width="8.33203125" style="199" customWidth="1"/>
    <col min="11795" max="11796" width="6.6640625" style="199" customWidth="1"/>
    <col min="11797" max="11797" width="7.44140625" style="199" customWidth="1"/>
    <col min="11798" max="11799" width="6.6640625" style="199" customWidth="1"/>
    <col min="11800" max="11800" width="7.88671875" style="199" customWidth="1"/>
    <col min="11801" max="11802" width="6.6640625" style="199" customWidth="1"/>
    <col min="11803" max="11803" width="7.5546875" style="199" customWidth="1"/>
    <col min="11804" max="11805" width="6.6640625" style="199" customWidth="1"/>
    <col min="11806" max="11806" width="7.6640625" style="199" customWidth="1"/>
    <col min="11807" max="11808" width="6.6640625" style="199" customWidth="1"/>
    <col min="11809" max="11809" width="8" style="199" customWidth="1"/>
    <col min="11810" max="11811" width="6.6640625" style="199" customWidth="1"/>
    <col min="11812" max="11812" width="7.5546875" style="199" customWidth="1"/>
    <col min="11813" max="11814" width="6.6640625" style="199" customWidth="1"/>
    <col min="11815" max="11815" width="7" style="199" customWidth="1"/>
    <col min="11816" max="11817" width="6.6640625" style="199" customWidth="1"/>
    <col min="11818" max="12032" width="8.88671875" style="199"/>
    <col min="12033" max="12033" width="3.109375" style="199" customWidth="1"/>
    <col min="12034" max="12034" width="12.6640625" style="199" customWidth="1"/>
    <col min="12035" max="12035" width="0" style="199" hidden="1" customWidth="1"/>
    <col min="12036" max="12036" width="7.88671875" style="199" bestFit="1" customWidth="1"/>
    <col min="12037" max="12037" width="8" style="199" customWidth="1"/>
    <col min="12038" max="12038" width="7" style="199" customWidth="1"/>
    <col min="12039" max="12040" width="6.6640625" style="199" customWidth="1"/>
    <col min="12041" max="12041" width="7.5546875" style="199" customWidth="1"/>
    <col min="12042" max="12043" width="6.6640625" style="199" customWidth="1"/>
    <col min="12044" max="12044" width="7.88671875" style="199" customWidth="1"/>
    <col min="12045" max="12046" width="6.6640625" style="199" customWidth="1"/>
    <col min="12047" max="12047" width="7.88671875" style="199" customWidth="1"/>
    <col min="12048" max="12049" width="6.6640625" style="199" customWidth="1"/>
    <col min="12050" max="12050" width="8.33203125" style="199" customWidth="1"/>
    <col min="12051" max="12052" width="6.6640625" style="199" customWidth="1"/>
    <col min="12053" max="12053" width="7.44140625" style="199" customWidth="1"/>
    <col min="12054" max="12055" width="6.6640625" style="199" customWidth="1"/>
    <col min="12056" max="12056" width="7.88671875" style="199" customWidth="1"/>
    <col min="12057" max="12058" width="6.6640625" style="199" customWidth="1"/>
    <col min="12059" max="12059" width="7.5546875" style="199" customWidth="1"/>
    <col min="12060" max="12061" width="6.6640625" style="199" customWidth="1"/>
    <col min="12062" max="12062" width="7.6640625" style="199" customWidth="1"/>
    <col min="12063" max="12064" width="6.6640625" style="199" customWidth="1"/>
    <col min="12065" max="12065" width="8" style="199" customWidth="1"/>
    <col min="12066" max="12067" width="6.6640625" style="199" customWidth="1"/>
    <col min="12068" max="12068" width="7.5546875" style="199" customWidth="1"/>
    <col min="12069" max="12070" width="6.6640625" style="199" customWidth="1"/>
    <col min="12071" max="12071" width="7" style="199" customWidth="1"/>
    <col min="12072" max="12073" width="6.6640625" style="199" customWidth="1"/>
    <col min="12074" max="12288" width="8.88671875" style="199"/>
    <col min="12289" max="12289" width="3.109375" style="199" customWidth="1"/>
    <col min="12290" max="12290" width="12.6640625" style="199" customWidth="1"/>
    <col min="12291" max="12291" width="0" style="199" hidden="1" customWidth="1"/>
    <col min="12292" max="12292" width="7.88671875" style="199" bestFit="1" customWidth="1"/>
    <col min="12293" max="12293" width="8" style="199" customWidth="1"/>
    <col min="12294" max="12294" width="7" style="199" customWidth="1"/>
    <col min="12295" max="12296" width="6.6640625" style="199" customWidth="1"/>
    <col min="12297" max="12297" width="7.5546875" style="199" customWidth="1"/>
    <col min="12298" max="12299" width="6.6640625" style="199" customWidth="1"/>
    <col min="12300" max="12300" width="7.88671875" style="199" customWidth="1"/>
    <col min="12301" max="12302" width="6.6640625" style="199" customWidth="1"/>
    <col min="12303" max="12303" width="7.88671875" style="199" customWidth="1"/>
    <col min="12304" max="12305" width="6.6640625" style="199" customWidth="1"/>
    <col min="12306" max="12306" width="8.33203125" style="199" customWidth="1"/>
    <col min="12307" max="12308" width="6.6640625" style="199" customWidth="1"/>
    <col min="12309" max="12309" width="7.44140625" style="199" customWidth="1"/>
    <col min="12310" max="12311" width="6.6640625" style="199" customWidth="1"/>
    <col min="12312" max="12312" width="7.88671875" style="199" customWidth="1"/>
    <col min="12313" max="12314" width="6.6640625" style="199" customWidth="1"/>
    <col min="12315" max="12315" width="7.5546875" style="199" customWidth="1"/>
    <col min="12316" max="12317" width="6.6640625" style="199" customWidth="1"/>
    <col min="12318" max="12318" width="7.6640625" style="199" customWidth="1"/>
    <col min="12319" max="12320" width="6.6640625" style="199" customWidth="1"/>
    <col min="12321" max="12321" width="8" style="199" customWidth="1"/>
    <col min="12322" max="12323" width="6.6640625" style="199" customWidth="1"/>
    <col min="12324" max="12324" width="7.5546875" style="199" customWidth="1"/>
    <col min="12325" max="12326" width="6.6640625" style="199" customWidth="1"/>
    <col min="12327" max="12327" width="7" style="199" customWidth="1"/>
    <col min="12328" max="12329" width="6.6640625" style="199" customWidth="1"/>
    <col min="12330" max="12544" width="8.88671875" style="199"/>
    <col min="12545" max="12545" width="3.109375" style="199" customWidth="1"/>
    <col min="12546" max="12546" width="12.6640625" style="199" customWidth="1"/>
    <col min="12547" max="12547" width="0" style="199" hidden="1" customWidth="1"/>
    <col min="12548" max="12548" width="7.88671875" style="199" bestFit="1" customWidth="1"/>
    <col min="12549" max="12549" width="8" style="199" customWidth="1"/>
    <col min="12550" max="12550" width="7" style="199" customWidth="1"/>
    <col min="12551" max="12552" width="6.6640625" style="199" customWidth="1"/>
    <col min="12553" max="12553" width="7.5546875" style="199" customWidth="1"/>
    <col min="12554" max="12555" width="6.6640625" style="199" customWidth="1"/>
    <col min="12556" max="12556" width="7.88671875" style="199" customWidth="1"/>
    <col min="12557" max="12558" width="6.6640625" style="199" customWidth="1"/>
    <col min="12559" max="12559" width="7.88671875" style="199" customWidth="1"/>
    <col min="12560" max="12561" width="6.6640625" style="199" customWidth="1"/>
    <col min="12562" max="12562" width="8.33203125" style="199" customWidth="1"/>
    <col min="12563" max="12564" width="6.6640625" style="199" customWidth="1"/>
    <col min="12565" max="12565" width="7.44140625" style="199" customWidth="1"/>
    <col min="12566" max="12567" width="6.6640625" style="199" customWidth="1"/>
    <col min="12568" max="12568" width="7.88671875" style="199" customWidth="1"/>
    <col min="12569" max="12570" width="6.6640625" style="199" customWidth="1"/>
    <col min="12571" max="12571" width="7.5546875" style="199" customWidth="1"/>
    <col min="12572" max="12573" width="6.6640625" style="199" customWidth="1"/>
    <col min="12574" max="12574" width="7.6640625" style="199" customWidth="1"/>
    <col min="12575" max="12576" width="6.6640625" style="199" customWidth="1"/>
    <col min="12577" max="12577" width="8" style="199" customWidth="1"/>
    <col min="12578" max="12579" width="6.6640625" style="199" customWidth="1"/>
    <col min="12580" max="12580" width="7.5546875" style="199" customWidth="1"/>
    <col min="12581" max="12582" width="6.6640625" style="199" customWidth="1"/>
    <col min="12583" max="12583" width="7" style="199" customWidth="1"/>
    <col min="12584" max="12585" width="6.6640625" style="199" customWidth="1"/>
    <col min="12586" max="12800" width="8.88671875" style="199"/>
    <col min="12801" max="12801" width="3.109375" style="199" customWidth="1"/>
    <col min="12802" max="12802" width="12.6640625" style="199" customWidth="1"/>
    <col min="12803" max="12803" width="0" style="199" hidden="1" customWidth="1"/>
    <col min="12804" max="12804" width="7.88671875" style="199" bestFit="1" customWidth="1"/>
    <col min="12805" max="12805" width="8" style="199" customWidth="1"/>
    <col min="12806" max="12806" width="7" style="199" customWidth="1"/>
    <col min="12807" max="12808" width="6.6640625" style="199" customWidth="1"/>
    <col min="12809" max="12809" width="7.5546875" style="199" customWidth="1"/>
    <col min="12810" max="12811" width="6.6640625" style="199" customWidth="1"/>
    <col min="12812" max="12812" width="7.88671875" style="199" customWidth="1"/>
    <col min="12813" max="12814" width="6.6640625" style="199" customWidth="1"/>
    <col min="12815" max="12815" width="7.88671875" style="199" customWidth="1"/>
    <col min="12816" max="12817" width="6.6640625" style="199" customWidth="1"/>
    <col min="12818" max="12818" width="8.33203125" style="199" customWidth="1"/>
    <col min="12819" max="12820" width="6.6640625" style="199" customWidth="1"/>
    <col min="12821" max="12821" width="7.44140625" style="199" customWidth="1"/>
    <col min="12822" max="12823" width="6.6640625" style="199" customWidth="1"/>
    <col min="12824" max="12824" width="7.88671875" style="199" customWidth="1"/>
    <col min="12825" max="12826" width="6.6640625" style="199" customWidth="1"/>
    <col min="12827" max="12827" width="7.5546875" style="199" customWidth="1"/>
    <col min="12828" max="12829" width="6.6640625" style="199" customWidth="1"/>
    <col min="12830" max="12830" width="7.6640625" style="199" customWidth="1"/>
    <col min="12831" max="12832" width="6.6640625" style="199" customWidth="1"/>
    <col min="12833" max="12833" width="8" style="199" customWidth="1"/>
    <col min="12834" max="12835" width="6.6640625" style="199" customWidth="1"/>
    <col min="12836" max="12836" width="7.5546875" style="199" customWidth="1"/>
    <col min="12837" max="12838" width="6.6640625" style="199" customWidth="1"/>
    <col min="12839" max="12839" width="7" style="199" customWidth="1"/>
    <col min="12840" max="12841" width="6.6640625" style="199" customWidth="1"/>
    <col min="12842" max="13056" width="8.88671875" style="199"/>
    <col min="13057" max="13057" width="3.109375" style="199" customWidth="1"/>
    <col min="13058" max="13058" width="12.6640625" style="199" customWidth="1"/>
    <col min="13059" max="13059" width="0" style="199" hidden="1" customWidth="1"/>
    <col min="13060" max="13060" width="7.88671875" style="199" bestFit="1" customWidth="1"/>
    <col min="13061" max="13061" width="8" style="199" customWidth="1"/>
    <col min="13062" max="13062" width="7" style="199" customWidth="1"/>
    <col min="13063" max="13064" width="6.6640625" style="199" customWidth="1"/>
    <col min="13065" max="13065" width="7.5546875" style="199" customWidth="1"/>
    <col min="13066" max="13067" width="6.6640625" style="199" customWidth="1"/>
    <col min="13068" max="13068" width="7.88671875" style="199" customWidth="1"/>
    <col min="13069" max="13070" width="6.6640625" style="199" customWidth="1"/>
    <col min="13071" max="13071" width="7.88671875" style="199" customWidth="1"/>
    <col min="13072" max="13073" width="6.6640625" style="199" customWidth="1"/>
    <col min="13074" max="13074" width="8.33203125" style="199" customWidth="1"/>
    <col min="13075" max="13076" width="6.6640625" style="199" customWidth="1"/>
    <col min="13077" max="13077" width="7.44140625" style="199" customWidth="1"/>
    <col min="13078" max="13079" width="6.6640625" style="199" customWidth="1"/>
    <col min="13080" max="13080" width="7.88671875" style="199" customWidth="1"/>
    <col min="13081" max="13082" width="6.6640625" style="199" customWidth="1"/>
    <col min="13083" max="13083" width="7.5546875" style="199" customWidth="1"/>
    <col min="13084" max="13085" width="6.6640625" style="199" customWidth="1"/>
    <col min="13086" max="13086" width="7.6640625" style="199" customWidth="1"/>
    <col min="13087" max="13088" width="6.6640625" style="199" customWidth="1"/>
    <col min="13089" max="13089" width="8" style="199" customWidth="1"/>
    <col min="13090" max="13091" width="6.6640625" style="199" customWidth="1"/>
    <col min="13092" max="13092" width="7.5546875" style="199" customWidth="1"/>
    <col min="13093" max="13094" width="6.6640625" style="199" customWidth="1"/>
    <col min="13095" max="13095" width="7" style="199" customWidth="1"/>
    <col min="13096" max="13097" width="6.6640625" style="199" customWidth="1"/>
    <col min="13098" max="13312" width="8.88671875" style="199"/>
    <col min="13313" max="13313" width="3.109375" style="199" customWidth="1"/>
    <col min="13314" max="13314" width="12.6640625" style="199" customWidth="1"/>
    <col min="13315" max="13315" width="0" style="199" hidden="1" customWidth="1"/>
    <col min="13316" max="13316" width="7.88671875" style="199" bestFit="1" customWidth="1"/>
    <col min="13317" max="13317" width="8" style="199" customWidth="1"/>
    <col min="13318" max="13318" width="7" style="199" customWidth="1"/>
    <col min="13319" max="13320" width="6.6640625" style="199" customWidth="1"/>
    <col min="13321" max="13321" width="7.5546875" style="199" customWidth="1"/>
    <col min="13322" max="13323" width="6.6640625" style="199" customWidth="1"/>
    <col min="13324" max="13324" width="7.88671875" style="199" customWidth="1"/>
    <col min="13325" max="13326" width="6.6640625" style="199" customWidth="1"/>
    <col min="13327" max="13327" width="7.88671875" style="199" customWidth="1"/>
    <col min="13328" max="13329" width="6.6640625" style="199" customWidth="1"/>
    <col min="13330" max="13330" width="8.33203125" style="199" customWidth="1"/>
    <col min="13331" max="13332" width="6.6640625" style="199" customWidth="1"/>
    <col min="13333" max="13333" width="7.44140625" style="199" customWidth="1"/>
    <col min="13334" max="13335" width="6.6640625" style="199" customWidth="1"/>
    <col min="13336" max="13336" width="7.88671875" style="199" customWidth="1"/>
    <col min="13337" max="13338" width="6.6640625" style="199" customWidth="1"/>
    <col min="13339" max="13339" width="7.5546875" style="199" customWidth="1"/>
    <col min="13340" max="13341" width="6.6640625" style="199" customWidth="1"/>
    <col min="13342" max="13342" width="7.6640625" style="199" customWidth="1"/>
    <col min="13343" max="13344" width="6.6640625" style="199" customWidth="1"/>
    <col min="13345" max="13345" width="8" style="199" customWidth="1"/>
    <col min="13346" max="13347" width="6.6640625" style="199" customWidth="1"/>
    <col min="13348" max="13348" width="7.5546875" style="199" customWidth="1"/>
    <col min="13349" max="13350" width="6.6640625" style="199" customWidth="1"/>
    <col min="13351" max="13351" width="7" style="199" customWidth="1"/>
    <col min="13352" max="13353" width="6.6640625" style="199" customWidth="1"/>
    <col min="13354" max="13568" width="8.88671875" style="199"/>
    <col min="13569" max="13569" width="3.109375" style="199" customWidth="1"/>
    <col min="13570" max="13570" width="12.6640625" style="199" customWidth="1"/>
    <col min="13571" max="13571" width="0" style="199" hidden="1" customWidth="1"/>
    <col min="13572" max="13572" width="7.88671875" style="199" bestFit="1" customWidth="1"/>
    <col min="13573" max="13573" width="8" style="199" customWidth="1"/>
    <col min="13574" max="13574" width="7" style="199" customWidth="1"/>
    <col min="13575" max="13576" width="6.6640625" style="199" customWidth="1"/>
    <col min="13577" max="13577" width="7.5546875" style="199" customWidth="1"/>
    <col min="13578" max="13579" width="6.6640625" style="199" customWidth="1"/>
    <col min="13580" max="13580" width="7.88671875" style="199" customWidth="1"/>
    <col min="13581" max="13582" width="6.6640625" style="199" customWidth="1"/>
    <col min="13583" max="13583" width="7.88671875" style="199" customWidth="1"/>
    <col min="13584" max="13585" width="6.6640625" style="199" customWidth="1"/>
    <col min="13586" max="13586" width="8.33203125" style="199" customWidth="1"/>
    <col min="13587" max="13588" width="6.6640625" style="199" customWidth="1"/>
    <col min="13589" max="13589" width="7.44140625" style="199" customWidth="1"/>
    <col min="13590" max="13591" width="6.6640625" style="199" customWidth="1"/>
    <col min="13592" max="13592" width="7.88671875" style="199" customWidth="1"/>
    <col min="13593" max="13594" width="6.6640625" style="199" customWidth="1"/>
    <col min="13595" max="13595" width="7.5546875" style="199" customWidth="1"/>
    <col min="13596" max="13597" width="6.6640625" style="199" customWidth="1"/>
    <col min="13598" max="13598" width="7.6640625" style="199" customWidth="1"/>
    <col min="13599" max="13600" width="6.6640625" style="199" customWidth="1"/>
    <col min="13601" max="13601" width="8" style="199" customWidth="1"/>
    <col min="13602" max="13603" width="6.6640625" style="199" customWidth="1"/>
    <col min="13604" max="13604" width="7.5546875" style="199" customWidth="1"/>
    <col min="13605" max="13606" width="6.6640625" style="199" customWidth="1"/>
    <col min="13607" max="13607" width="7" style="199" customWidth="1"/>
    <col min="13608" max="13609" width="6.6640625" style="199" customWidth="1"/>
    <col min="13610" max="13824" width="8.88671875" style="199"/>
    <col min="13825" max="13825" width="3.109375" style="199" customWidth="1"/>
    <col min="13826" max="13826" width="12.6640625" style="199" customWidth="1"/>
    <col min="13827" max="13827" width="0" style="199" hidden="1" customWidth="1"/>
    <col min="13828" max="13828" width="7.88671875" style="199" bestFit="1" customWidth="1"/>
    <col min="13829" max="13829" width="8" style="199" customWidth="1"/>
    <col min="13830" max="13830" width="7" style="199" customWidth="1"/>
    <col min="13831" max="13832" width="6.6640625" style="199" customWidth="1"/>
    <col min="13833" max="13833" width="7.5546875" style="199" customWidth="1"/>
    <col min="13834" max="13835" width="6.6640625" style="199" customWidth="1"/>
    <col min="13836" max="13836" width="7.88671875" style="199" customWidth="1"/>
    <col min="13837" max="13838" width="6.6640625" style="199" customWidth="1"/>
    <col min="13839" max="13839" width="7.88671875" style="199" customWidth="1"/>
    <col min="13840" max="13841" width="6.6640625" style="199" customWidth="1"/>
    <col min="13842" max="13842" width="8.33203125" style="199" customWidth="1"/>
    <col min="13843" max="13844" width="6.6640625" style="199" customWidth="1"/>
    <col min="13845" max="13845" width="7.44140625" style="199" customWidth="1"/>
    <col min="13846" max="13847" width="6.6640625" style="199" customWidth="1"/>
    <col min="13848" max="13848" width="7.88671875" style="199" customWidth="1"/>
    <col min="13849" max="13850" width="6.6640625" style="199" customWidth="1"/>
    <col min="13851" max="13851" width="7.5546875" style="199" customWidth="1"/>
    <col min="13852" max="13853" width="6.6640625" style="199" customWidth="1"/>
    <col min="13854" max="13854" width="7.6640625" style="199" customWidth="1"/>
    <col min="13855" max="13856" width="6.6640625" style="199" customWidth="1"/>
    <col min="13857" max="13857" width="8" style="199" customWidth="1"/>
    <col min="13858" max="13859" width="6.6640625" style="199" customWidth="1"/>
    <col min="13860" max="13860" width="7.5546875" style="199" customWidth="1"/>
    <col min="13861" max="13862" width="6.6640625" style="199" customWidth="1"/>
    <col min="13863" max="13863" width="7" style="199" customWidth="1"/>
    <col min="13864" max="13865" width="6.6640625" style="199" customWidth="1"/>
    <col min="13866" max="14080" width="8.88671875" style="199"/>
    <col min="14081" max="14081" width="3.109375" style="199" customWidth="1"/>
    <col min="14082" max="14082" width="12.6640625" style="199" customWidth="1"/>
    <col min="14083" max="14083" width="0" style="199" hidden="1" customWidth="1"/>
    <col min="14084" max="14084" width="7.88671875" style="199" bestFit="1" customWidth="1"/>
    <col min="14085" max="14085" width="8" style="199" customWidth="1"/>
    <col min="14086" max="14086" width="7" style="199" customWidth="1"/>
    <col min="14087" max="14088" width="6.6640625" style="199" customWidth="1"/>
    <col min="14089" max="14089" width="7.5546875" style="199" customWidth="1"/>
    <col min="14090" max="14091" width="6.6640625" style="199" customWidth="1"/>
    <col min="14092" max="14092" width="7.88671875" style="199" customWidth="1"/>
    <col min="14093" max="14094" width="6.6640625" style="199" customWidth="1"/>
    <col min="14095" max="14095" width="7.88671875" style="199" customWidth="1"/>
    <col min="14096" max="14097" width="6.6640625" style="199" customWidth="1"/>
    <col min="14098" max="14098" width="8.33203125" style="199" customWidth="1"/>
    <col min="14099" max="14100" width="6.6640625" style="199" customWidth="1"/>
    <col min="14101" max="14101" width="7.44140625" style="199" customWidth="1"/>
    <col min="14102" max="14103" width="6.6640625" style="199" customWidth="1"/>
    <col min="14104" max="14104" width="7.88671875" style="199" customWidth="1"/>
    <col min="14105" max="14106" width="6.6640625" style="199" customWidth="1"/>
    <col min="14107" max="14107" width="7.5546875" style="199" customWidth="1"/>
    <col min="14108" max="14109" width="6.6640625" style="199" customWidth="1"/>
    <col min="14110" max="14110" width="7.6640625" style="199" customWidth="1"/>
    <col min="14111" max="14112" width="6.6640625" style="199" customWidth="1"/>
    <col min="14113" max="14113" width="8" style="199" customWidth="1"/>
    <col min="14114" max="14115" width="6.6640625" style="199" customWidth="1"/>
    <col min="14116" max="14116" width="7.5546875" style="199" customWidth="1"/>
    <col min="14117" max="14118" width="6.6640625" style="199" customWidth="1"/>
    <col min="14119" max="14119" width="7" style="199" customWidth="1"/>
    <col min="14120" max="14121" width="6.6640625" style="199" customWidth="1"/>
    <col min="14122" max="14336" width="8.88671875" style="199"/>
    <col min="14337" max="14337" width="3.109375" style="199" customWidth="1"/>
    <col min="14338" max="14338" width="12.6640625" style="199" customWidth="1"/>
    <col min="14339" max="14339" width="0" style="199" hidden="1" customWidth="1"/>
    <col min="14340" max="14340" width="7.88671875" style="199" bestFit="1" customWidth="1"/>
    <col min="14341" max="14341" width="8" style="199" customWidth="1"/>
    <col min="14342" max="14342" width="7" style="199" customWidth="1"/>
    <col min="14343" max="14344" width="6.6640625" style="199" customWidth="1"/>
    <col min="14345" max="14345" width="7.5546875" style="199" customWidth="1"/>
    <col min="14346" max="14347" width="6.6640625" style="199" customWidth="1"/>
    <col min="14348" max="14348" width="7.88671875" style="199" customWidth="1"/>
    <col min="14349" max="14350" width="6.6640625" style="199" customWidth="1"/>
    <col min="14351" max="14351" width="7.88671875" style="199" customWidth="1"/>
    <col min="14352" max="14353" width="6.6640625" style="199" customWidth="1"/>
    <col min="14354" max="14354" width="8.33203125" style="199" customWidth="1"/>
    <col min="14355" max="14356" width="6.6640625" style="199" customWidth="1"/>
    <col min="14357" max="14357" width="7.44140625" style="199" customWidth="1"/>
    <col min="14358" max="14359" width="6.6640625" style="199" customWidth="1"/>
    <col min="14360" max="14360" width="7.88671875" style="199" customWidth="1"/>
    <col min="14361" max="14362" width="6.6640625" style="199" customWidth="1"/>
    <col min="14363" max="14363" width="7.5546875" style="199" customWidth="1"/>
    <col min="14364" max="14365" width="6.6640625" style="199" customWidth="1"/>
    <col min="14366" max="14366" width="7.6640625" style="199" customWidth="1"/>
    <col min="14367" max="14368" width="6.6640625" style="199" customWidth="1"/>
    <col min="14369" max="14369" width="8" style="199" customWidth="1"/>
    <col min="14370" max="14371" width="6.6640625" style="199" customWidth="1"/>
    <col min="14372" max="14372" width="7.5546875" style="199" customWidth="1"/>
    <col min="14373" max="14374" width="6.6640625" style="199" customWidth="1"/>
    <col min="14375" max="14375" width="7" style="199" customWidth="1"/>
    <col min="14376" max="14377" width="6.6640625" style="199" customWidth="1"/>
    <col min="14378" max="14592" width="8.88671875" style="199"/>
    <col min="14593" max="14593" width="3.109375" style="199" customWidth="1"/>
    <col min="14594" max="14594" width="12.6640625" style="199" customWidth="1"/>
    <col min="14595" max="14595" width="0" style="199" hidden="1" customWidth="1"/>
    <col min="14596" max="14596" width="7.88671875" style="199" bestFit="1" customWidth="1"/>
    <col min="14597" max="14597" width="8" style="199" customWidth="1"/>
    <col min="14598" max="14598" width="7" style="199" customWidth="1"/>
    <col min="14599" max="14600" width="6.6640625" style="199" customWidth="1"/>
    <col min="14601" max="14601" width="7.5546875" style="199" customWidth="1"/>
    <col min="14602" max="14603" width="6.6640625" style="199" customWidth="1"/>
    <col min="14604" max="14604" width="7.88671875" style="199" customWidth="1"/>
    <col min="14605" max="14606" width="6.6640625" style="199" customWidth="1"/>
    <col min="14607" max="14607" width="7.88671875" style="199" customWidth="1"/>
    <col min="14608" max="14609" width="6.6640625" style="199" customWidth="1"/>
    <col min="14610" max="14610" width="8.33203125" style="199" customWidth="1"/>
    <col min="14611" max="14612" width="6.6640625" style="199" customWidth="1"/>
    <col min="14613" max="14613" width="7.44140625" style="199" customWidth="1"/>
    <col min="14614" max="14615" width="6.6640625" style="199" customWidth="1"/>
    <col min="14616" max="14616" width="7.88671875" style="199" customWidth="1"/>
    <col min="14617" max="14618" width="6.6640625" style="199" customWidth="1"/>
    <col min="14619" max="14619" width="7.5546875" style="199" customWidth="1"/>
    <col min="14620" max="14621" width="6.6640625" style="199" customWidth="1"/>
    <col min="14622" max="14622" width="7.6640625" style="199" customWidth="1"/>
    <col min="14623" max="14624" width="6.6640625" style="199" customWidth="1"/>
    <col min="14625" max="14625" width="8" style="199" customWidth="1"/>
    <col min="14626" max="14627" width="6.6640625" style="199" customWidth="1"/>
    <col min="14628" max="14628" width="7.5546875" style="199" customWidth="1"/>
    <col min="14629" max="14630" width="6.6640625" style="199" customWidth="1"/>
    <col min="14631" max="14631" width="7" style="199" customWidth="1"/>
    <col min="14632" max="14633" width="6.6640625" style="199" customWidth="1"/>
    <col min="14634" max="14848" width="8.88671875" style="199"/>
    <col min="14849" max="14849" width="3.109375" style="199" customWidth="1"/>
    <col min="14850" max="14850" width="12.6640625" style="199" customWidth="1"/>
    <col min="14851" max="14851" width="0" style="199" hidden="1" customWidth="1"/>
    <col min="14852" max="14852" width="7.88671875" style="199" bestFit="1" customWidth="1"/>
    <col min="14853" max="14853" width="8" style="199" customWidth="1"/>
    <col min="14854" max="14854" width="7" style="199" customWidth="1"/>
    <col min="14855" max="14856" width="6.6640625" style="199" customWidth="1"/>
    <col min="14857" max="14857" width="7.5546875" style="199" customWidth="1"/>
    <col min="14858" max="14859" width="6.6640625" style="199" customWidth="1"/>
    <col min="14860" max="14860" width="7.88671875" style="199" customWidth="1"/>
    <col min="14861" max="14862" width="6.6640625" style="199" customWidth="1"/>
    <col min="14863" max="14863" width="7.88671875" style="199" customWidth="1"/>
    <col min="14864" max="14865" width="6.6640625" style="199" customWidth="1"/>
    <col min="14866" max="14866" width="8.33203125" style="199" customWidth="1"/>
    <col min="14867" max="14868" width="6.6640625" style="199" customWidth="1"/>
    <col min="14869" max="14869" width="7.44140625" style="199" customWidth="1"/>
    <col min="14870" max="14871" width="6.6640625" style="199" customWidth="1"/>
    <col min="14872" max="14872" width="7.88671875" style="199" customWidth="1"/>
    <col min="14873" max="14874" width="6.6640625" style="199" customWidth="1"/>
    <col min="14875" max="14875" width="7.5546875" style="199" customWidth="1"/>
    <col min="14876" max="14877" width="6.6640625" style="199" customWidth="1"/>
    <col min="14878" max="14878" width="7.6640625" style="199" customWidth="1"/>
    <col min="14879" max="14880" width="6.6640625" style="199" customWidth="1"/>
    <col min="14881" max="14881" width="8" style="199" customWidth="1"/>
    <col min="14882" max="14883" width="6.6640625" style="199" customWidth="1"/>
    <col min="14884" max="14884" width="7.5546875" style="199" customWidth="1"/>
    <col min="14885" max="14886" width="6.6640625" style="199" customWidth="1"/>
    <col min="14887" max="14887" width="7" style="199" customWidth="1"/>
    <col min="14888" max="14889" width="6.6640625" style="199" customWidth="1"/>
    <col min="14890" max="15104" width="8.88671875" style="199"/>
    <col min="15105" max="15105" width="3.109375" style="199" customWidth="1"/>
    <col min="15106" max="15106" width="12.6640625" style="199" customWidth="1"/>
    <col min="15107" max="15107" width="0" style="199" hidden="1" customWidth="1"/>
    <col min="15108" max="15108" width="7.88671875" style="199" bestFit="1" customWidth="1"/>
    <col min="15109" max="15109" width="8" style="199" customWidth="1"/>
    <col min="15110" max="15110" width="7" style="199" customWidth="1"/>
    <col min="15111" max="15112" width="6.6640625" style="199" customWidth="1"/>
    <col min="15113" max="15113" width="7.5546875" style="199" customWidth="1"/>
    <col min="15114" max="15115" width="6.6640625" style="199" customWidth="1"/>
    <col min="15116" max="15116" width="7.88671875" style="199" customWidth="1"/>
    <col min="15117" max="15118" width="6.6640625" style="199" customWidth="1"/>
    <col min="15119" max="15119" width="7.88671875" style="199" customWidth="1"/>
    <col min="15120" max="15121" width="6.6640625" style="199" customWidth="1"/>
    <col min="15122" max="15122" width="8.33203125" style="199" customWidth="1"/>
    <col min="15123" max="15124" width="6.6640625" style="199" customWidth="1"/>
    <col min="15125" max="15125" width="7.44140625" style="199" customWidth="1"/>
    <col min="15126" max="15127" width="6.6640625" style="199" customWidth="1"/>
    <col min="15128" max="15128" width="7.88671875" style="199" customWidth="1"/>
    <col min="15129" max="15130" width="6.6640625" style="199" customWidth="1"/>
    <col min="15131" max="15131" width="7.5546875" style="199" customWidth="1"/>
    <col min="15132" max="15133" width="6.6640625" style="199" customWidth="1"/>
    <col min="15134" max="15134" width="7.6640625" style="199" customWidth="1"/>
    <col min="15135" max="15136" width="6.6640625" style="199" customWidth="1"/>
    <col min="15137" max="15137" width="8" style="199" customWidth="1"/>
    <col min="15138" max="15139" width="6.6640625" style="199" customWidth="1"/>
    <col min="15140" max="15140" width="7.5546875" style="199" customWidth="1"/>
    <col min="15141" max="15142" width="6.6640625" style="199" customWidth="1"/>
    <col min="15143" max="15143" width="7" style="199" customWidth="1"/>
    <col min="15144" max="15145" width="6.6640625" style="199" customWidth="1"/>
    <col min="15146" max="15360" width="8.88671875" style="199"/>
    <col min="15361" max="15361" width="3.109375" style="199" customWidth="1"/>
    <col min="15362" max="15362" width="12.6640625" style="199" customWidth="1"/>
    <col min="15363" max="15363" width="0" style="199" hidden="1" customWidth="1"/>
    <col min="15364" max="15364" width="7.88671875" style="199" bestFit="1" customWidth="1"/>
    <col min="15365" max="15365" width="8" style="199" customWidth="1"/>
    <col min="15366" max="15366" width="7" style="199" customWidth="1"/>
    <col min="15367" max="15368" width="6.6640625" style="199" customWidth="1"/>
    <col min="15369" max="15369" width="7.5546875" style="199" customWidth="1"/>
    <col min="15370" max="15371" width="6.6640625" style="199" customWidth="1"/>
    <col min="15372" max="15372" width="7.88671875" style="199" customWidth="1"/>
    <col min="15373" max="15374" width="6.6640625" style="199" customWidth="1"/>
    <col min="15375" max="15375" width="7.88671875" style="199" customWidth="1"/>
    <col min="15376" max="15377" width="6.6640625" style="199" customWidth="1"/>
    <col min="15378" max="15378" width="8.33203125" style="199" customWidth="1"/>
    <col min="15379" max="15380" width="6.6640625" style="199" customWidth="1"/>
    <col min="15381" max="15381" width="7.44140625" style="199" customWidth="1"/>
    <col min="15382" max="15383" width="6.6640625" style="199" customWidth="1"/>
    <col min="15384" max="15384" width="7.88671875" style="199" customWidth="1"/>
    <col min="15385" max="15386" width="6.6640625" style="199" customWidth="1"/>
    <col min="15387" max="15387" width="7.5546875" style="199" customWidth="1"/>
    <col min="15388" max="15389" width="6.6640625" style="199" customWidth="1"/>
    <col min="15390" max="15390" width="7.6640625" style="199" customWidth="1"/>
    <col min="15391" max="15392" width="6.6640625" style="199" customWidth="1"/>
    <col min="15393" max="15393" width="8" style="199" customWidth="1"/>
    <col min="15394" max="15395" width="6.6640625" style="199" customWidth="1"/>
    <col min="15396" max="15396" width="7.5546875" style="199" customWidth="1"/>
    <col min="15397" max="15398" width="6.6640625" style="199" customWidth="1"/>
    <col min="15399" max="15399" width="7" style="199" customWidth="1"/>
    <col min="15400" max="15401" width="6.6640625" style="199" customWidth="1"/>
    <col min="15402" max="15616" width="8.88671875" style="199"/>
    <col min="15617" max="15617" width="3.109375" style="199" customWidth="1"/>
    <col min="15618" max="15618" width="12.6640625" style="199" customWidth="1"/>
    <col min="15619" max="15619" width="0" style="199" hidden="1" customWidth="1"/>
    <col min="15620" max="15620" width="7.88671875" style="199" bestFit="1" customWidth="1"/>
    <col min="15621" max="15621" width="8" style="199" customWidth="1"/>
    <col min="15622" max="15622" width="7" style="199" customWidth="1"/>
    <col min="15623" max="15624" width="6.6640625" style="199" customWidth="1"/>
    <col min="15625" max="15625" width="7.5546875" style="199" customWidth="1"/>
    <col min="15626" max="15627" width="6.6640625" style="199" customWidth="1"/>
    <col min="15628" max="15628" width="7.88671875" style="199" customWidth="1"/>
    <col min="15629" max="15630" width="6.6640625" style="199" customWidth="1"/>
    <col min="15631" max="15631" width="7.88671875" style="199" customWidth="1"/>
    <col min="15632" max="15633" width="6.6640625" style="199" customWidth="1"/>
    <col min="15634" max="15634" width="8.33203125" style="199" customWidth="1"/>
    <col min="15635" max="15636" width="6.6640625" style="199" customWidth="1"/>
    <col min="15637" max="15637" width="7.44140625" style="199" customWidth="1"/>
    <col min="15638" max="15639" width="6.6640625" style="199" customWidth="1"/>
    <col min="15640" max="15640" width="7.88671875" style="199" customWidth="1"/>
    <col min="15641" max="15642" width="6.6640625" style="199" customWidth="1"/>
    <col min="15643" max="15643" width="7.5546875" style="199" customWidth="1"/>
    <col min="15644" max="15645" width="6.6640625" style="199" customWidth="1"/>
    <col min="15646" max="15646" width="7.6640625" style="199" customWidth="1"/>
    <col min="15647" max="15648" width="6.6640625" style="199" customWidth="1"/>
    <col min="15649" max="15649" width="8" style="199" customWidth="1"/>
    <col min="15650" max="15651" width="6.6640625" style="199" customWidth="1"/>
    <col min="15652" max="15652" width="7.5546875" style="199" customWidth="1"/>
    <col min="15653" max="15654" width="6.6640625" style="199" customWidth="1"/>
    <col min="15655" max="15655" width="7" style="199" customWidth="1"/>
    <col min="15656" max="15657" width="6.6640625" style="199" customWidth="1"/>
    <col min="15658" max="15872" width="8.88671875" style="199"/>
    <col min="15873" max="15873" width="3.109375" style="199" customWidth="1"/>
    <col min="15874" max="15874" width="12.6640625" style="199" customWidth="1"/>
    <col min="15875" max="15875" width="0" style="199" hidden="1" customWidth="1"/>
    <col min="15876" max="15876" width="7.88671875" style="199" bestFit="1" customWidth="1"/>
    <col min="15877" max="15877" width="8" style="199" customWidth="1"/>
    <col min="15878" max="15878" width="7" style="199" customWidth="1"/>
    <col min="15879" max="15880" width="6.6640625" style="199" customWidth="1"/>
    <col min="15881" max="15881" width="7.5546875" style="199" customWidth="1"/>
    <col min="15882" max="15883" width="6.6640625" style="199" customWidth="1"/>
    <col min="15884" max="15884" width="7.88671875" style="199" customWidth="1"/>
    <col min="15885" max="15886" width="6.6640625" style="199" customWidth="1"/>
    <col min="15887" max="15887" width="7.88671875" style="199" customWidth="1"/>
    <col min="15888" max="15889" width="6.6640625" style="199" customWidth="1"/>
    <col min="15890" max="15890" width="8.33203125" style="199" customWidth="1"/>
    <col min="15891" max="15892" width="6.6640625" style="199" customWidth="1"/>
    <col min="15893" max="15893" width="7.44140625" style="199" customWidth="1"/>
    <col min="15894" max="15895" width="6.6640625" style="199" customWidth="1"/>
    <col min="15896" max="15896" width="7.88671875" style="199" customWidth="1"/>
    <col min="15897" max="15898" width="6.6640625" style="199" customWidth="1"/>
    <col min="15899" max="15899" width="7.5546875" style="199" customWidth="1"/>
    <col min="15900" max="15901" width="6.6640625" style="199" customWidth="1"/>
    <col min="15902" max="15902" width="7.6640625" style="199" customWidth="1"/>
    <col min="15903" max="15904" width="6.6640625" style="199" customWidth="1"/>
    <col min="15905" max="15905" width="8" style="199" customWidth="1"/>
    <col min="15906" max="15907" width="6.6640625" style="199" customWidth="1"/>
    <col min="15908" max="15908" width="7.5546875" style="199" customWidth="1"/>
    <col min="15909" max="15910" width="6.6640625" style="199" customWidth="1"/>
    <col min="15911" max="15911" width="7" style="199" customWidth="1"/>
    <col min="15912" max="15913" width="6.6640625" style="199" customWidth="1"/>
    <col min="15914" max="16128" width="8.88671875" style="199"/>
    <col min="16129" max="16129" width="3.109375" style="199" customWidth="1"/>
    <col min="16130" max="16130" width="12.6640625" style="199" customWidth="1"/>
    <col min="16131" max="16131" width="0" style="199" hidden="1" customWidth="1"/>
    <col min="16132" max="16132" width="7.88671875" style="199" bestFit="1" customWidth="1"/>
    <col min="16133" max="16133" width="8" style="199" customWidth="1"/>
    <col min="16134" max="16134" width="7" style="199" customWidth="1"/>
    <col min="16135" max="16136" width="6.6640625" style="199" customWidth="1"/>
    <col min="16137" max="16137" width="7.5546875" style="199" customWidth="1"/>
    <col min="16138" max="16139" width="6.6640625" style="199" customWidth="1"/>
    <col min="16140" max="16140" width="7.88671875" style="199" customWidth="1"/>
    <col min="16141" max="16142" width="6.6640625" style="199" customWidth="1"/>
    <col min="16143" max="16143" width="7.88671875" style="199" customWidth="1"/>
    <col min="16144" max="16145" width="6.6640625" style="199" customWidth="1"/>
    <col min="16146" max="16146" width="8.33203125" style="199" customWidth="1"/>
    <col min="16147" max="16148" width="6.6640625" style="199" customWidth="1"/>
    <col min="16149" max="16149" width="7.44140625" style="199" customWidth="1"/>
    <col min="16150" max="16151" width="6.6640625" style="199" customWidth="1"/>
    <col min="16152" max="16152" width="7.88671875" style="199" customWidth="1"/>
    <col min="16153" max="16154" width="6.6640625" style="199" customWidth="1"/>
    <col min="16155" max="16155" width="7.5546875" style="199" customWidth="1"/>
    <col min="16156" max="16157" width="6.6640625" style="199" customWidth="1"/>
    <col min="16158" max="16158" width="7.6640625" style="199" customWidth="1"/>
    <col min="16159" max="16160" width="6.6640625" style="199" customWidth="1"/>
    <col min="16161" max="16161" width="8" style="199" customWidth="1"/>
    <col min="16162" max="16163" width="6.6640625" style="199" customWidth="1"/>
    <col min="16164" max="16164" width="7.5546875" style="199" customWidth="1"/>
    <col min="16165" max="16166" width="6.6640625" style="199" customWidth="1"/>
    <col min="16167" max="16167" width="7" style="199" customWidth="1"/>
    <col min="16168" max="16169" width="6.6640625" style="199" customWidth="1"/>
    <col min="16170" max="16384" width="8.88671875" style="199"/>
  </cols>
  <sheetData>
    <row r="1" spans="1:41" ht="15.6" x14ac:dyDescent="0.25">
      <c r="A1" s="106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562" t="s">
        <v>997</v>
      </c>
      <c r="AH1" s="563"/>
      <c r="AI1" s="563"/>
      <c r="AJ1" s="563"/>
      <c r="AK1" s="563"/>
      <c r="AL1" s="563"/>
      <c r="AM1" s="563"/>
      <c r="AN1" s="563"/>
      <c r="AO1" s="563"/>
    </row>
    <row r="2" spans="1:41" ht="15.6" x14ac:dyDescent="0.2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562" t="s">
        <v>998</v>
      </c>
      <c r="AH2" s="563"/>
      <c r="AI2" s="563"/>
      <c r="AJ2" s="563"/>
      <c r="AK2" s="563"/>
      <c r="AL2" s="563"/>
      <c r="AM2" s="563"/>
      <c r="AN2" s="563"/>
      <c r="AO2" s="563"/>
    </row>
    <row r="3" spans="1:41" ht="15.6" x14ac:dyDescent="0.2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564"/>
      <c r="N3" s="564"/>
      <c r="O3" s="564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562" t="s">
        <v>999</v>
      </c>
      <c r="AH3" s="563"/>
      <c r="AI3" s="563"/>
      <c r="AJ3" s="563"/>
      <c r="AK3" s="563"/>
      <c r="AL3" s="563"/>
      <c r="AM3" s="563"/>
      <c r="AN3" s="563"/>
      <c r="AO3" s="563"/>
    </row>
    <row r="4" spans="1:41" s="200" customFormat="1" x14ac:dyDescent="0.25">
      <c r="M4" s="564"/>
      <c r="N4" s="564"/>
      <c r="O4" s="564"/>
    </row>
    <row r="5" spans="1:41" s="107" customFormat="1" ht="15.6" x14ac:dyDescent="0.3">
      <c r="A5" s="565" t="s">
        <v>1017</v>
      </c>
      <c r="B5" s="566"/>
      <c r="C5" s="566"/>
      <c r="D5" s="566"/>
      <c r="E5" s="566"/>
      <c r="F5" s="566"/>
      <c r="G5" s="566"/>
      <c r="H5" s="566"/>
      <c r="I5" s="566"/>
      <c r="J5" s="566"/>
      <c r="K5" s="566"/>
      <c r="L5" s="566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566"/>
      <c r="X5" s="566"/>
      <c r="Y5" s="566"/>
      <c r="Z5" s="566"/>
      <c r="AA5" s="566"/>
      <c r="AB5" s="566"/>
      <c r="AC5" s="566"/>
      <c r="AD5" s="566"/>
      <c r="AE5" s="566"/>
      <c r="AF5" s="566"/>
      <c r="AG5" s="566"/>
      <c r="AH5" s="566"/>
      <c r="AI5" s="566"/>
      <c r="AJ5" s="566"/>
      <c r="AK5" s="566"/>
      <c r="AL5" s="566"/>
      <c r="AM5" s="566"/>
      <c r="AN5" s="566"/>
      <c r="AO5" s="566"/>
    </row>
    <row r="6" spans="1:41" s="107" customFormat="1" ht="16.2" thickBot="1" x14ac:dyDescent="0.35">
      <c r="AH6" s="561" t="s">
        <v>493</v>
      </c>
      <c r="AI6" s="561"/>
      <c r="AJ6" s="561"/>
      <c r="AK6" s="561"/>
      <c r="AL6" s="561"/>
      <c r="AM6" s="561"/>
    </row>
    <row r="7" spans="1:41" s="200" customFormat="1" ht="13.8" thickBot="1" x14ac:dyDescent="0.3">
      <c r="A7" s="512" t="s">
        <v>494</v>
      </c>
      <c r="B7" s="554" t="s">
        <v>495</v>
      </c>
      <c r="C7" s="555"/>
      <c r="D7" s="108" t="s">
        <v>496</v>
      </c>
      <c r="E7" s="109" t="s">
        <v>497</v>
      </c>
      <c r="F7" s="505" t="s">
        <v>498</v>
      </c>
      <c r="G7" s="506"/>
      <c r="H7" s="506"/>
      <c r="I7" s="505" t="s">
        <v>499</v>
      </c>
      <c r="J7" s="506"/>
      <c r="K7" s="506"/>
      <c r="L7" s="505" t="s">
        <v>500</v>
      </c>
      <c r="M7" s="506"/>
      <c r="N7" s="506"/>
      <c r="O7" s="505" t="s">
        <v>501</v>
      </c>
      <c r="P7" s="506"/>
      <c r="Q7" s="506"/>
      <c r="R7" s="505" t="s">
        <v>502</v>
      </c>
      <c r="S7" s="506"/>
      <c r="T7" s="506"/>
      <c r="U7" s="505" t="s">
        <v>503</v>
      </c>
      <c r="V7" s="506"/>
      <c r="W7" s="506"/>
      <c r="X7" s="505" t="s">
        <v>504</v>
      </c>
      <c r="Y7" s="506"/>
      <c r="Z7" s="506"/>
      <c r="AA7" s="505" t="s">
        <v>505</v>
      </c>
      <c r="AB7" s="506"/>
      <c r="AC7" s="506"/>
      <c r="AD7" s="505" t="s">
        <v>506</v>
      </c>
      <c r="AE7" s="506"/>
      <c r="AF7" s="506"/>
      <c r="AG7" s="505" t="s">
        <v>507</v>
      </c>
      <c r="AH7" s="506"/>
      <c r="AI7" s="506"/>
      <c r="AJ7" s="505" t="s">
        <v>508</v>
      </c>
      <c r="AK7" s="506"/>
      <c r="AL7" s="506"/>
      <c r="AM7" s="505" t="s">
        <v>509</v>
      </c>
      <c r="AN7" s="506"/>
      <c r="AO7" s="556"/>
    </row>
    <row r="8" spans="1:41" s="200" customFormat="1" ht="13.8" thickBot="1" x14ac:dyDescent="0.3">
      <c r="A8" s="553"/>
      <c r="B8" s="557" t="s">
        <v>510</v>
      </c>
      <c r="C8" s="558"/>
      <c r="D8" s="110" t="s">
        <v>511</v>
      </c>
      <c r="E8" s="111" t="s">
        <v>512</v>
      </c>
      <c r="F8" s="202" t="s">
        <v>513</v>
      </c>
      <c r="G8" s="203" t="s">
        <v>514</v>
      </c>
      <c r="H8" s="203" t="s">
        <v>515</v>
      </c>
      <c r="I8" s="202" t="s">
        <v>513</v>
      </c>
      <c r="J8" s="203" t="s">
        <v>514</v>
      </c>
      <c r="K8" s="203" t="s">
        <v>515</v>
      </c>
      <c r="L8" s="202" t="s">
        <v>513</v>
      </c>
      <c r="M8" s="203" t="s">
        <v>514</v>
      </c>
      <c r="N8" s="203" t="s">
        <v>515</v>
      </c>
      <c r="O8" s="202" t="s">
        <v>513</v>
      </c>
      <c r="P8" s="203" t="s">
        <v>514</v>
      </c>
      <c r="Q8" s="203" t="s">
        <v>515</v>
      </c>
      <c r="R8" s="202" t="s">
        <v>513</v>
      </c>
      <c r="S8" s="203" t="s">
        <v>514</v>
      </c>
      <c r="T8" s="203" t="s">
        <v>515</v>
      </c>
      <c r="U8" s="202" t="s">
        <v>513</v>
      </c>
      <c r="V8" s="203" t="s">
        <v>514</v>
      </c>
      <c r="W8" s="203" t="s">
        <v>515</v>
      </c>
      <c r="X8" s="202" t="s">
        <v>513</v>
      </c>
      <c r="Y8" s="203" t="s">
        <v>514</v>
      </c>
      <c r="Z8" s="203" t="s">
        <v>515</v>
      </c>
      <c r="AA8" s="202" t="s">
        <v>513</v>
      </c>
      <c r="AB8" s="203" t="s">
        <v>514</v>
      </c>
      <c r="AC8" s="203" t="s">
        <v>515</v>
      </c>
      <c r="AD8" s="202" t="s">
        <v>513</v>
      </c>
      <c r="AE8" s="203" t="s">
        <v>514</v>
      </c>
      <c r="AF8" s="203" t="s">
        <v>515</v>
      </c>
      <c r="AG8" s="202" t="s">
        <v>513</v>
      </c>
      <c r="AH8" s="203" t="s">
        <v>514</v>
      </c>
      <c r="AI8" s="203" t="s">
        <v>515</v>
      </c>
      <c r="AJ8" s="202" t="s">
        <v>513</v>
      </c>
      <c r="AK8" s="203" t="s">
        <v>514</v>
      </c>
      <c r="AL8" s="203" t="s">
        <v>515</v>
      </c>
      <c r="AM8" s="202" t="s">
        <v>513</v>
      </c>
      <c r="AN8" s="203" t="s">
        <v>514</v>
      </c>
      <c r="AO8" s="204" t="s">
        <v>515</v>
      </c>
    </row>
    <row r="9" spans="1:41" s="200" customFormat="1" ht="13.8" thickBot="1" x14ac:dyDescent="0.3">
      <c r="A9" s="553"/>
      <c r="B9" s="534" t="s">
        <v>516</v>
      </c>
      <c r="C9" s="535"/>
      <c r="D9" s="112"/>
      <c r="E9" s="113" t="s">
        <v>517</v>
      </c>
      <c r="F9" s="114" t="s">
        <v>25</v>
      </c>
      <c r="G9" s="115" t="s">
        <v>518</v>
      </c>
      <c r="H9" s="115" t="s">
        <v>519</v>
      </c>
      <c r="I9" s="114" t="s">
        <v>25</v>
      </c>
      <c r="J9" s="115" t="s">
        <v>518</v>
      </c>
      <c r="K9" s="115" t="s">
        <v>519</v>
      </c>
      <c r="L9" s="114" t="s">
        <v>25</v>
      </c>
      <c r="M9" s="115" t="s">
        <v>518</v>
      </c>
      <c r="N9" s="115" t="s">
        <v>519</v>
      </c>
      <c r="O9" s="114" t="s">
        <v>25</v>
      </c>
      <c r="P9" s="115" t="s">
        <v>518</v>
      </c>
      <c r="Q9" s="115" t="s">
        <v>519</v>
      </c>
      <c r="R9" s="114" t="s">
        <v>25</v>
      </c>
      <c r="S9" s="115" t="s">
        <v>518</v>
      </c>
      <c r="T9" s="115" t="s">
        <v>519</v>
      </c>
      <c r="U9" s="114" t="s">
        <v>25</v>
      </c>
      <c r="V9" s="115" t="s">
        <v>518</v>
      </c>
      <c r="W9" s="115" t="s">
        <v>519</v>
      </c>
      <c r="X9" s="114" t="s">
        <v>25</v>
      </c>
      <c r="Y9" s="115" t="s">
        <v>518</v>
      </c>
      <c r="Z9" s="115" t="s">
        <v>519</v>
      </c>
      <c r="AA9" s="114" t="s">
        <v>25</v>
      </c>
      <c r="AB9" s="115" t="s">
        <v>518</v>
      </c>
      <c r="AC9" s="115" t="s">
        <v>519</v>
      </c>
      <c r="AD9" s="114" t="s">
        <v>25</v>
      </c>
      <c r="AE9" s="115" t="s">
        <v>518</v>
      </c>
      <c r="AF9" s="115" t="s">
        <v>519</v>
      </c>
      <c r="AG9" s="114" t="s">
        <v>25</v>
      </c>
      <c r="AH9" s="115" t="s">
        <v>518</v>
      </c>
      <c r="AI9" s="115" t="s">
        <v>519</v>
      </c>
      <c r="AJ9" s="114" t="s">
        <v>25</v>
      </c>
      <c r="AK9" s="115" t="s">
        <v>518</v>
      </c>
      <c r="AL9" s="115" t="s">
        <v>519</v>
      </c>
      <c r="AM9" s="114" t="s">
        <v>25</v>
      </c>
      <c r="AN9" s="115" t="s">
        <v>518</v>
      </c>
      <c r="AO9" s="116" t="s">
        <v>519</v>
      </c>
    </row>
    <row r="10" spans="1:41" s="200" customFormat="1" ht="13.8" thickBot="1" x14ac:dyDescent="0.3">
      <c r="A10" s="553"/>
      <c r="B10" s="580" t="s">
        <v>1018</v>
      </c>
      <c r="C10" s="127"/>
      <c r="D10" s="495"/>
      <c r="E10" s="117"/>
      <c r="F10" s="118"/>
      <c r="G10" s="119"/>
      <c r="H10" s="120"/>
      <c r="I10" s="118"/>
      <c r="J10" s="119"/>
      <c r="K10" s="120"/>
      <c r="L10" s="118"/>
      <c r="M10" s="119"/>
      <c r="N10" s="120"/>
      <c r="O10" s="118"/>
      <c r="P10" s="119"/>
      <c r="Q10" s="120"/>
      <c r="R10" s="118"/>
      <c r="S10" s="119"/>
      <c r="T10" s="120"/>
      <c r="U10" s="118"/>
      <c r="V10" s="119"/>
      <c r="W10" s="120"/>
      <c r="X10" s="118"/>
      <c r="Y10" s="119"/>
      <c r="Z10" s="120"/>
      <c r="AA10" s="118"/>
      <c r="AB10" s="119"/>
      <c r="AC10" s="120"/>
      <c r="AD10" s="118"/>
      <c r="AE10" s="119"/>
      <c r="AF10" s="120"/>
      <c r="AG10" s="118"/>
      <c r="AH10" s="119"/>
      <c r="AI10" s="120"/>
      <c r="AJ10" s="118"/>
      <c r="AK10" s="119"/>
      <c r="AL10" s="120"/>
      <c r="AM10" s="118"/>
      <c r="AN10" s="119"/>
      <c r="AO10" s="121"/>
    </row>
    <row r="11" spans="1:41" s="200" customFormat="1" ht="13.8" thickBot="1" x14ac:dyDescent="0.3">
      <c r="A11" s="553"/>
      <c r="B11" s="577"/>
      <c r="C11" s="124"/>
      <c r="D11" s="579"/>
      <c r="E11" s="122"/>
      <c r="F11" s="123"/>
      <c r="G11" s="124"/>
      <c r="H11" s="122"/>
      <c r="I11" s="123"/>
      <c r="J11" s="124"/>
      <c r="K11" s="122"/>
      <c r="L11" s="123"/>
      <c r="M11" s="124"/>
      <c r="N11" s="122"/>
      <c r="O11" s="123"/>
      <c r="P11" s="124"/>
      <c r="Q11" s="122"/>
      <c r="R11" s="123"/>
      <c r="S11" s="124"/>
      <c r="T11" s="122"/>
      <c r="U11" s="123"/>
      <c r="V11" s="124"/>
      <c r="W11" s="122"/>
      <c r="X11" s="123"/>
      <c r="Y11" s="124"/>
      <c r="Z11" s="122"/>
      <c r="AA11" s="123"/>
      <c r="AB11" s="124"/>
      <c r="AC11" s="122"/>
      <c r="AD11" s="123"/>
      <c r="AE11" s="124"/>
      <c r="AF11" s="122"/>
      <c r="AG11" s="123"/>
      <c r="AH11" s="124"/>
      <c r="AI11" s="122"/>
      <c r="AJ11" s="123"/>
      <c r="AK11" s="124"/>
      <c r="AL11" s="122"/>
      <c r="AM11" s="123"/>
      <c r="AN11" s="124"/>
      <c r="AO11" s="125"/>
    </row>
    <row r="12" spans="1:41" s="200" customFormat="1" ht="13.8" thickBot="1" x14ac:dyDescent="0.3">
      <c r="A12" s="553"/>
      <c r="B12" s="577"/>
      <c r="C12" s="124"/>
      <c r="D12" s="496"/>
      <c r="E12" s="122">
        <v>6</v>
      </c>
      <c r="F12" s="581"/>
      <c r="G12" s="582">
        <v>0.122</v>
      </c>
      <c r="H12" s="583">
        <v>7.3999999999999996E-2</v>
      </c>
      <c r="I12" s="581"/>
      <c r="J12" s="582">
        <v>0.122</v>
      </c>
      <c r="K12" s="583">
        <v>7.3999999999999996E-2</v>
      </c>
      <c r="L12" s="581"/>
      <c r="M12" s="582">
        <v>0.122</v>
      </c>
      <c r="N12" s="583">
        <v>7.4999999999999997E-2</v>
      </c>
      <c r="O12" s="581"/>
      <c r="P12" s="582">
        <v>0.123</v>
      </c>
      <c r="Q12" s="583">
        <v>7.4999999999999997E-2</v>
      </c>
      <c r="R12" s="581"/>
      <c r="S12" s="582">
        <v>0.123</v>
      </c>
      <c r="T12" s="583">
        <v>7.4999999999999997E-2</v>
      </c>
      <c r="U12" s="581"/>
      <c r="V12" s="582">
        <v>0.123</v>
      </c>
      <c r="W12" s="583">
        <v>7.4999999999999997E-2</v>
      </c>
      <c r="X12" s="581"/>
      <c r="Y12" s="582">
        <v>0.123</v>
      </c>
      <c r="Z12" s="583">
        <v>7.4999999999999997E-2</v>
      </c>
      <c r="AA12" s="581"/>
      <c r="AB12" s="582">
        <v>0.123</v>
      </c>
      <c r="AC12" s="583">
        <v>7.4999999999999997E-2</v>
      </c>
      <c r="AD12" s="581"/>
      <c r="AE12" s="582">
        <v>0.123</v>
      </c>
      <c r="AF12" s="583">
        <v>7.4999999999999997E-2</v>
      </c>
      <c r="AG12" s="581"/>
      <c r="AH12" s="582">
        <v>0.123</v>
      </c>
      <c r="AI12" s="583">
        <v>7.4999999999999997E-2</v>
      </c>
      <c r="AJ12" s="581"/>
      <c r="AK12" s="582">
        <v>0.123</v>
      </c>
      <c r="AL12" s="583">
        <v>7.4999999999999997E-2</v>
      </c>
      <c r="AM12" s="581"/>
      <c r="AN12" s="582">
        <v>0.124</v>
      </c>
      <c r="AO12" s="583">
        <v>7.4999999999999997E-2</v>
      </c>
    </row>
    <row r="13" spans="1:41" s="200" customFormat="1" ht="13.8" thickBot="1" x14ac:dyDescent="0.3">
      <c r="A13" s="553"/>
      <c r="B13" s="507"/>
      <c r="C13" s="124"/>
      <c r="D13" s="126"/>
      <c r="E13" s="117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22"/>
      <c r="R13" s="123"/>
      <c r="S13" s="124"/>
      <c r="T13" s="122"/>
      <c r="U13" s="123"/>
      <c r="V13" s="124"/>
      <c r="W13" s="122"/>
      <c r="X13" s="123"/>
      <c r="Y13" s="124"/>
      <c r="Z13" s="122"/>
      <c r="AA13" s="123"/>
      <c r="AB13" s="124"/>
      <c r="AC13" s="122"/>
      <c r="AD13" s="123"/>
      <c r="AE13" s="124"/>
      <c r="AF13" s="122"/>
      <c r="AG13" s="123"/>
      <c r="AH13" s="124"/>
      <c r="AI13" s="122"/>
      <c r="AJ13" s="123"/>
      <c r="AK13" s="124"/>
      <c r="AL13" s="122"/>
      <c r="AM13" s="123"/>
      <c r="AN13" s="124"/>
      <c r="AO13" s="125"/>
    </row>
    <row r="14" spans="1:41" s="200" customFormat="1" ht="13.8" thickBot="1" x14ac:dyDescent="0.3">
      <c r="A14" s="553"/>
      <c r="B14" s="507"/>
      <c r="C14" s="124"/>
      <c r="D14" s="110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22"/>
      <c r="R14" s="123"/>
      <c r="S14" s="124"/>
      <c r="T14" s="122"/>
      <c r="U14" s="123"/>
      <c r="V14" s="124"/>
      <c r="W14" s="122"/>
      <c r="X14" s="123"/>
      <c r="Y14" s="124"/>
      <c r="Z14" s="122"/>
      <c r="AA14" s="123"/>
      <c r="AB14" s="124"/>
      <c r="AC14" s="122"/>
      <c r="AD14" s="123"/>
      <c r="AE14" s="124"/>
      <c r="AF14" s="122"/>
      <c r="AG14" s="123"/>
      <c r="AH14" s="124"/>
      <c r="AI14" s="122"/>
      <c r="AJ14" s="123"/>
      <c r="AK14" s="124"/>
      <c r="AL14" s="122"/>
      <c r="AM14" s="123"/>
      <c r="AN14" s="124"/>
      <c r="AO14" s="125"/>
    </row>
    <row r="15" spans="1:41" s="200" customFormat="1" ht="13.8" thickBot="1" x14ac:dyDescent="0.3">
      <c r="A15" s="553"/>
      <c r="B15" s="507"/>
      <c r="C15" s="124"/>
      <c r="D15" s="127"/>
      <c r="E15" s="122"/>
      <c r="F15" s="123"/>
      <c r="G15" s="124"/>
      <c r="H15" s="122"/>
      <c r="I15" s="123"/>
      <c r="J15" s="124"/>
      <c r="K15" s="122"/>
      <c r="L15" s="123"/>
      <c r="M15" s="124"/>
      <c r="N15" s="122"/>
      <c r="O15" s="123"/>
      <c r="P15" s="124"/>
      <c r="Q15" s="122"/>
      <c r="R15" s="123"/>
      <c r="S15" s="124"/>
      <c r="T15" s="122"/>
      <c r="U15" s="123"/>
      <c r="V15" s="124"/>
      <c r="W15" s="122"/>
      <c r="X15" s="123"/>
      <c r="Y15" s="124"/>
      <c r="Z15" s="122"/>
      <c r="AA15" s="123"/>
      <c r="AB15" s="124"/>
      <c r="AC15" s="122"/>
      <c r="AD15" s="123"/>
      <c r="AE15" s="124"/>
      <c r="AF15" s="122"/>
      <c r="AG15" s="123"/>
      <c r="AH15" s="124"/>
      <c r="AI15" s="122"/>
      <c r="AJ15" s="123"/>
      <c r="AK15" s="124"/>
      <c r="AL15" s="122"/>
      <c r="AM15" s="123"/>
      <c r="AN15" s="124"/>
      <c r="AO15" s="125"/>
    </row>
    <row r="16" spans="1:41" s="200" customFormat="1" ht="13.8" thickBot="1" x14ac:dyDescent="0.3">
      <c r="A16" s="553"/>
      <c r="B16" s="507"/>
      <c r="C16" s="124"/>
      <c r="D16" s="126"/>
      <c r="E16" s="117"/>
      <c r="F16" s="123"/>
      <c r="G16" s="124"/>
      <c r="H16" s="122"/>
      <c r="I16" s="123"/>
      <c r="J16" s="124"/>
      <c r="K16" s="122"/>
      <c r="L16" s="123"/>
      <c r="M16" s="124"/>
      <c r="N16" s="122"/>
      <c r="O16" s="123"/>
      <c r="P16" s="124"/>
      <c r="Q16" s="122"/>
      <c r="R16" s="123"/>
      <c r="S16" s="124"/>
      <c r="T16" s="122"/>
      <c r="U16" s="123"/>
      <c r="V16" s="124"/>
      <c r="W16" s="122"/>
      <c r="X16" s="123"/>
      <c r="Y16" s="124"/>
      <c r="Z16" s="122"/>
      <c r="AA16" s="123"/>
      <c r="AB16" s="124"/>
      <c r="AC16" s="122"/>
      <c r="AD16" s="123"/>
      <c r="AE16" s="124"/>
      <c r="AF16" s="122"/>
      <c r="AG16" s="123"/>
      <c r="AH16" s="124"/>
      <c r="AI16" s="122"/>
      <c r="AJ16" s="123"/>
      <c r="AK16" s="124"/>
      <c r="AL16" s="122"/>
      <c r="AM16" s="123"/>
      <c r="AN16" s="124"/>
      <c r="AO16" s="125"/>
    </row>
    <row r="17" spans="1:41" s="200" customFormat="1" ht="13.8" thickBot="1" x14ac:dyDescent="0.3">
      <c r="A17" s="553"/>
      <c r="B17" s="507"/>
      <c r="C17" s="124"/>
      <c r="D17" s="110"/>
      <c r="E17" s="122"/>
      <c r="F17" s="123"/>
      <c r="G17" s="124"/>
      <c r="H17" s="122"/>
      <c r="I17" s="123"/>
      <c r="J17" s="124"/>
      <c r="K17" s="122"/>
      <c r="L17" s="123"/>
      <c r="M17" s="124"/>
      <c r="N17" s="122"/>
      <c r="O17" s="123"/>
      <c r="P17" s="124"/>
      <c r="Q17" s="122"/>
      <c r="R17" s="123"/>
      <c r="S17" s="124"/>
      <c r="T17" s="122"/>
      <c r="U17" s="123"/>
      <c r="V17" s="124"/>
      <c r="W17" s="122"/>
      <c r="X17" s="123"/>
      <c r="Y17" s="124"/>
      <c r="Z17" s="122"/>
      <c r="AA17" s="123"/>
      <c r="AB17" s="124"/>
      <c r="AC17" s="122"/>
      <c r="AD17" s="123"/>
      <c r="AE17" s="124"/>
      <c r="AF17" s="122"/>
      <c r="AG17" s="123"/>
      <c r="AH17" s="124"/>
      <c r="AI17" s="122"/>
      <c r="AJ17" s="123"/>
      <c r="AK17" s="124"/>
      <c r="AL17" s="122"/>
      <c r="AM17" s="123"/>
      <c r="AN17" s="124"/>
      <c r="AO17" s="125"/>
    </row>
    <row r="18" spans="1:41" s="200" customFormat="1" ht="13.8" thickBot="1" x14ac:dyDescent="0.3">
      <c r="A18" s="553"/>
      <c r="B18" s="507"/>
      <c r="C18" s="124"/>
      <c r="D18" s="127"/>
      <c r="E18" s="122"/>
      <c r="F18" s="123"/>
      <c r="G18" s="124"/>
      <c r="H18" s="122"/>
      <c r="I18" s="123"/>
      <c r="J18" s="124"/>
      <c r="K18" s="122"/>
      <c r="L18" s="123"/>
      <c r="M18" s="124"/>
      <c r="N18" s="122"/>
      <c r="O18" s="123"/>
      <c r="P18" s="124"/>
      <c r="Q18" s="122"/>
      <c r="R18" s="123"/>
      <c r="S18" s="124"/>
      <c r="T18" s="122"/>
      <c r="U18" s="123"/>
      <c r="V18" s="124"/>
      <c r="W18" s="122"/>
      <c r="X18" s="123"/>
      <c r="Y18" s="124"/>
      <c r="Z18" s="122"/>
      <c r="AA18" s="123"/>
      <c r="AB18" s="124"/>
      <c r="AC18" s="122"/>
      <c r="AD18" s="123"/>
      <c r="AE18" s="124"/>
      <c r="AF18" s="122"/>
      <c r="AG18" s="123"/>
      <c r="AH18" s="124"/>
      <c r="AI18" s="122"/>
      <c r="AJ18" s="123"/>
      <c r="AK18" s="124"/>
      <c r="AL18" s="122"/>
      <c r="AM18" s="123"/>
      <c r="AN18" s="124"/>
      <c r="AO18" s="125"/>
    </row>
    <row r="19" spans="1:41" s="200" customFormat="1" ht="13.8" thickBot="1" x14ac:dyDescent="0.3">
      <c r="A19" s="553"/>
      <c r="B19" s="507"/>
      <c r="C19" s="124"/>
      <c r="D19" s="126"/>
      <c r="E19" s="117"/>
      <c r="F19" s="123"/>
      <c r="G19" s="124"/>
      <c r="H19" s="122"/>
      <c r="I19" s="123"/>
      <c r="J19" s="124"/>
      <c r="K19" s="122"/>
      <c r="L19" s="123"/>
      <c r="M19" s="124"/>
      <c r="N19" s="122"/>
      <c r="O19" s="123"/>
      <c r="P19" s="124"/>
      <c r="Q19" s="122"/>
      <c r="R19" s="123"/>
      <c r="S19" s="124"/>
      <c r="T19" s="122"/>
      <c r="U19" s="123"/>
      <c r="V19" s="124"/>
      <c r="W19" s="122"/>
      <c r="X19" s="123"/>
      <c r="Y19" s="124"/>
      <c r="Z19" s="122"/>
      <c r="AA19" s="123"/>
      <c r="AB19" s="124"/>
      <c r="AC19" s="122"/>
      <c r="AD19" s="123"/>
      <c r="AE19" s="124"/>
      <c r="AF19" s="122"/>
      <c r="AG19" s="123"/>
      <c r="AH19" s="124"/>
      <c r="AI19" s="122"/>
      <c r="AJ19" s="123"/>
      <c r="AK19" s="124"/>
      <c r="AL19" s="122"/>
      <c r="AM19" s="123"/>
      <c r="AN19" s="124"/>
      <c r="AO19" s="125"/>
    </row>
    <row r="20" spans="1:41" s="200" customFormat="1" ht="13.8" thickBot="1" x14ac:dyDescent="0.3">
      <c r="A20" s="553"/>
      <c r="B20" s="507"/>
      <c r="C20" s="124"/>
      <c r="D20" s="110"/>
      <c r="E20" s="122"/>
      <c r="F20" s="123"/>
      <c r="G20" s="124"/>
      <c r="H20" s="122"/>
      <c r="I20" s="123"/>
      <c r="J20" s="124"/>
      <c r="K20" s="122"/>
      <c r="L20" s="123"/>
      <c r="M20" s="124"/>
      <c r="N20" s="122"/>
      <c r="O20" s="123"/>
      <c r="P20" s="124"/>
      <c r="Q20" s="122"/>
      <c r="R20" s="123"/>
      <c r="S20" s="124"/>
      <c r="T20" s="122"/>
      <c r="U20" s="123"/>
      <c r="V20" s="124"/>
      <c r="W20" s="122"/>
      <c r="X20" s="123"/>
      <c r="Y20" s="124"/>
      <c r="Z20" s="122"/>
      <c r="AA20" s="123"/>
      <c r="AB20" s="124"/>
      <c r="AC20" s="122"/>
      <c r="AD20" s="123"/>
      <c r="AE20" s="124"/>
      <c r="AF20" s="122"/>
      <c r="AG20" s="123"/>
      <c r="AH20" s="124"/>
      <c r="AI20" s="122"/>
      <c r="AJ20" s="123"/>
      <c r="AK20" s="124"/>
      <c r="AL20" s="122"/>
      <c r="AM20" s="123"/>
      <c r="AN20" s="124"/>
      <c r="AO20" s="125"/>
    </row>
    <row r="21" spans="1:41" s="200" customFormat="1" ht="13.8" thickBot="1" x14ac:dyDescent="0.3">
      <c r="A21" s="553"/>
      <c r="B21" s="508"/>
      <c r="C21" s="126"/>
      <c r="D21" s="128"/>
      <c r="E21" s="122"/>
      <c r="F21" s="129"/>
      <c r="G21" s="126"/>
      <c r="H21" s="130"/>
      <c r="I21" s="129"/>
      <c r="J21" s="126"/>
      <c r="K21" s="130"/>
      <c r="L21" s="129"/>
      <c r="M21" s="126"/>
      <c r="N21" s="130"/>
      <c r="O21" s="129"/>
      <c r="P21" s="126"/>
      <c r="Q21" s="130"/>
      <c r="R21" s="129"/>
      <c r="S21" s="126"/>
      <c r="T21" s="130"/>
      <c r="U21" s="129"/>
      <c r="V21" s="126"/>
      <c r="W21" s="130"/>
      <c r="X21" s="129"/>
      <c r="Y21" s="126"/>
      <c r="Z21" s="130"/>
      <c r="AA21" s="129"/>
      <c r="AB21" s="126"/>
      <c r="AC21" s="130"/>
      <c r="AD21" s="129"/>
      <c r="AE21" s="126"/>
      <c r="AF21" s="130"/>
      <c r="AG21" s="129"/>
      <c r="AH21" s="126"/>
      <c r="AI21" s="130"/>
      <c r="AJ21" s="129"/>
      <c r="AK21" s="126"/>
      <c r="AL21" s="130"/>
      <c r="AM21" s="129"/>
      <c r="AN21" s="126"/>
      <c r="AO21" s="131"/>
    </row>
    <row r="22" spans="1:41" s="200" customFormat="1" ht="13.8" thickBot="1" x14ac:dyDescent="0.3">
      <c r="A22" s="553"/>
      <c r="B22" s="509" t="s">
        <v>522</v>
      </c>
      <c r="C22" s="509"/>
      <c r="D22" s="509"/>
      <c r="E22" s="132"/>
      <c r="F22" s="133"/>
      <c r="G22" s="119"/>
      <c r="H22" s="120"/>
      <c r="I22" s="133"/>
      <c r="J22" s="119"/>
      <c r="K22" s="120"/>
      <c r="L22" s="133"/>
      <c r="M22" s="119"/>
      <c r="N22" s="120"/>
      <c r="O22" s="133"/>
      <c r="P22" s="119"/>
      <c r="Q22" s="120"/>
      <c r="R22" s="133"/>
      <c r="S22" s="119"/>
      <c r="T22" s="120"/>
      <c r="U22" s="133"/>
      <c r="V22" s="119"/>
      <c r="W22" s="120"/>
      <c r="X22" s="133"/>
      <c r="Y22" s="119"/>
      <c r="Z22" s="120"/>
      <c r="AA22" s="133"/>
      <c r="AB22" s="119"/>
      <c r="AC22" s="120"/>
      <c r="AD22" s="133"/>
      <c r="AE22" s="119"/>
      <c r="AF22" s="120"/>
      <c r="AG22" s="133"/>
      <c r="AH22" s="119"/>
      <c r="AI22" s="120"/>
      <c r="AJ22" s="133"/>
      <c r="AK22" s="119"/>
      <c r="AL22" s="120"/>
      <c r="AM22" s="133"/>
      <c r="AN22" s="119"/>
      <c r="AO22" s="121"/>
    </row>
    <row r="23" spans="1:41" s="200" customFormat="1" ht="13.8" thickBot="1" x14ac:dyDescent="0.3">
      <c r="A23" s="553"/>
      <c r="B23" s="510"/>
      <c r="C23" s="510"/>
      <c r="D23" s="510"/>
      <c r="E23" s="134"/>
      <c r="F23" s="135"/>
      <c r="G23" s="124"/>
      <c r="H23" s="122"/>
      <c r="I23" s="135"/>
      <c r="J23" s="124"/>
      <c r="K23" s="122"/>
      <c r="L23" s="135"/>
      <c r="M23" s="124"/>
      <c r="N23" s="122"/>
      <c r="O23" s="135"/>
      <c r="P23" s="124"/>
      <c r="Q23" s="122"/>
      <c r="R23" s="135"/>
      <c r="S23" s="124"/>
      <c r="T23" s="122"/>
      <c r="U23" s="135"/>
      <c r="V23" s="124"/>
      <c r="W23" s="122"/>
      <c r="X23" s="135"/>
      <c r="Y23" s="124"/>
      <c r="Z23" s="122"/>
      <c r="AA23" s="135"/>
      <c r="AB23" s="124"/>
      <c r="AC23" s="122"/>
      <c r="AD23" s="135"/>
      <c r="AE23" s="124"/>
      <c r="AF23" s="122"/>
      <c r="AG23" s="135"/>
      <c r="AH23" s="124"/>
      <c r="AI23" s="122"/>
      <c r="AJ23" s="135"/>
      <c r="AK23" s="124"/>
      <c r="AL23" s="122"/>
      <c r="AM23" s="135"/>
      <c r="AN23" s="124"/>
      <c r="AO23" s="125"/>
    </row>
    <row r="24" spans="1:41" s="200" customFormat="1" ht="13.8" thickBot="1" x14ac:dyDescent="0.3">
      <c r="A24" s="553"/>
      <c r="B24" s="511"/>
      <c r="C24" s="511"/>
      <c r="D24" s="511"/>
      <c r="E24" s="136"/>
      <c r="F24" s="137"/>
      <c r="G24" s="582">
        <v>0.122</v>
      </c>
      <c r="H24" s="583">
        <v>7.3999999999999996E-2</v>
      </c>
      <c r="I24" s="137"/>
      <c r="J24" s="582">
        <v>0.122</v>
      </c>
      <c r="K24" s="583">
        <v>7.3999999999999996E-2</v>
      </c>
      <c r="L24" s="137"/>
      <c r="M24" s="582">
        <v>0.122</v>
      </c>
      <c r="N24" s="583">
        <v>7.4999999999999997E-2</v>
      </c>
      <c r="O24" s="137"/>
      <c r="P24" s="582">
        <v>0.123</v>
      </c>
      <c r="Q24" s="583">
        <v>7.4999999999999997E-2</v>
      </c>
      <c r="R24" s="137"/>
      <c r="S24" s="582">
        <v>0.123</v>
      </c>
      <c r="T24" s="583">
        <v>7.4999999999999997E-2</v>
      </c>
      <c r="U24" s="137"/>
      <c r="V24" s="582">
        <v>0.123</v>
      </c>
      <c r="W24" s="583">
        <v>7.4999999999999997E-2</v>
      </c>
      <c r="X24" s="137"/>
      <c r="Y24" s="582">
        <v>0.123</v>
      </c>
      <c r="Z24" s="583">
        <v>7.4999999999999997E-2</v>
      </c>
      <c r="AA24" s="137"/>
      <c r="AB24" s="582">
        <v>0.123</v>
      </c>
      <c r="AC24" s="583">
        <v>7.4999999999999997E-2</v>
      </c>
      <c r="AD24" s="137"/>
      <c r="AE24" s="582">
        <v>0.123</v>
      </c>
      <c r="AF24" s="583">
        <v>7.4999999999999997E-2</v>
      </c>
      <c r="AG24" s="137"/>
      <c r="AH24" s="582">
        <v>0.123</v>
      </c>
      <c r="AI24" s="583">
        <v>7.4999999999999997E-2</v>
      </c>
      <c r="AJ24" s="137"/>
      <c r="AK24" s="582">
        <v>0.123</v>
      </c>
      <c r="AL24" s="583">
        <v>7.4999999999999997E-2</v>
      </c>
      <c r="AM24" s="137"/>
      <c r="AN24" s="582">
        <v>0.124</v>
      </c>
      <c r="AO24" s="583">
        <v>7.4999999999999997E-2</v>
      </c>
    </row>
    <row r="25" spans="1:41" s="200" customFormat="1" ht="13.5" customHeight="1" thickBot="1" x14ac:dyDescent="0.3">
      <c r="A25" s="512"/>
      <c r="B25" s="514" t="s">
        <v>523</v>
      </c>
      <c r="C25" s="515"/>
      <c r="D25" s="516"/>
      <c r="E25" s="139" t="s">
        <v>497</v>
      </c>
      <c r="F25" s="493" t="s">
        <v>513</v>
      </c>
      <c r="G25" s="495" t="s">
        <v>514</v>
      </c>
      <c r="H25" s="497" t="s">
        <v>515</v>
      </c>
      <c r="I25" s="493" t="s">
        <v>513</v>
      </c>
      <c r="J25" s="495" t="s">
        <v>514</v>
      </c>
      <c r="K25" s="497" t="s">
        <v>515</v>
      </c>
      <c r="L25" s="493" t="s">
        <v>513</v>
      </c>
      <c r="M25" s="495" t="s">
        <v>514</v>
      </c>
      <c r="N25" s="497" t="s">
        <v>515</v>
      </c>
      <c r="O25" s="493" t="s">
        <v>513</v>
      </c>
      <c r="P25" s="495" t="s">
        <v>514</v>
      </c>
      <c r="Q25" s="497" t="s">
        <v>515</v>
      </c>
      <c r="R25" s="493" t="s">
        <v>513</v>
      </c>
      <c r="S25" s="495" t="s">
        <v>514</v>
      </c>
      <c r="T25" s="497" t="s">
        <v>515</v>
      </c>
      <c r="U25" s="493" t="s">
        <v>513</v>
      </c>
      <c r="V25" s="495" t="s">
        <v>514</v>
      </c>
      <c r="W25" s="497" t="s">
        <v>515</v>
      </c>
      <c r="X25" s="493" t="s">
        <v>513</v>
      </c>
      <c r="Y25" s="495" t="s">
        <v>514</v>
      </c>
      <c r="Z25" s="497" t="s">
        <v>515</v>
      </c>
      <c r="AA25" s="493" t="s">
        <v>513</v>
      </c>
      <c r="AB25" s="495" t="s">
        <v>514</v>
      </c>
      <c r="AC25" s="497" t="s">
        <v>515</v>
      </c>
      <c r="AD25" s="493" t="s">
        <v>513</v>
      </c>
      <c r="AE25" s="495" t="s">
        <v>514</v>
      </c>
      <c r="AF25" s="497" t="s">
        <v>515</v>
      </c>
      <c r="AG25" s="493" t="s">
        <v>513</v>
      </c>
      <c r="AH25" s="495" t="s">
        <v>514</v>
      </c>
      <c r="AI25" s="497" t="s">
        <v>515</v>
      </c>
      <c r="AJ25" s="493" t="s">
        <v>513</v>
      </c>
      <c r="AK25" s="495" t="s">
        <v>514</v>
      </c>
      <c r="AL25" s="497" t="s">
        <v>515</v>
      </c>
      <c r="AM25" s="493" t="s">
        <v>513</v>
      </c>
      <c r="AN25" s="495" t="s">
        <v>514</v>
      </c>
      <c r="AO25" s="497" t="s">
        <v>515</v>
      </c>
    </row>
    <row r="26" spans="1:41" s="200" customFormat="1" ht="13.8" thickBot="1" x14ac:dyDescent="0.3">
      <c r="A26" s="513"/>
      <c r="B26" s="517"/>
      <c r="C26" s="518"/>
      <c r="D26" s="519"/>
      <c r="E26" s="140" t="s">
        <v>512</v>
      </c>
      <c r="F26" s="494"/>
      <c r="G26" s="496"/>
      <c r="H26" s="498"/>
      <c r="I26" s="494"/>
      <c r="J26" s="496"/>
      <c r="K26" s="498"/>
      <c r="L26" s="494"/>
      <c r="M26" s="496"/>
      <c r="N26" s="498"/>
      <c r="O26" s="494"/>
      <c r="P26" s="496"/>
      <c r="Q26" s="498"/>
      <c r="R26" s="494"/>
      <c r="S26" s="496"/>
      <c r="T26" s="498"/>
      <c r="U26" s="494"/>
      <c r="V26" s="496"/>
      <c r="W26" s="498"/>
      <c r="X26" s="494"/>
      <c r="Y26" s="496"/>
      <c r="Z26" s="498"/>
      <c r="AA26" s="494"/>
      <c r="AB26" s="496"/>
      <c r="AC26" s="498"/>
      <c r="AD26" s="494"/>
      <c r="AE26" s="496"/>
      <c r="AF26" s="498"/>
      <c r="AG26" s="494"/>
      <c r="AH26" s="496"/>
      <c r="AI26" s="498"/>
      <c r="AJ26" s="494"/>
      <c r="AK26" s="496"/>
      <c r="AL26" s="498"/>
      <c r="AM26" s="494"/>
      <c r="AN26" s="496"/>
      <c r="AO26" s="498"/>
    </row>
    <row r="27" spans="1:41" s="200" customFormat="1" ht="13.8" thickBot="1" x14ac:dyDescent="0.3">
      <c r="A27" s="513"/>
      <c r="B27" s="520"/>
      <c r="C27" s="521"/>
      <c r="D27" s="522"/>
      <c r="E27" s="141" t="s">
        <v>517</v>
      </c>
      <c r="F27" s="142" t="s">
        <v>25</v>
      </c>
      <c r="G27" s="115" t="s">
        <v>518</v>
      </c>
      <c r="H27" s="115" t="s">
        <v>519</v>
      </c>
      <c r="I27" s="142" t="s">
        <v>25</v>
      </c>
      <c r="J27" s="115" t="s">
        <v>518</v>
      </c>
      <c r="K27" s="115" t="s">
        <v>519</v>
      </c>
      <c r="L27" s="142" t="s">
        <v>25</v>
      </c>
      <c r="M27" s="115" t="s">
        <v>518</v>
      </c>
      <c r="N27" s="115" t="s">
        <v>519</v>
      </c>
      <c r="O27" s="142" t="s">
        <v>25</v>
      </c>
      <c r="P27" s="115" t="s">
        <v>518</v>
      </c>
      <c r="Q27" s="115" t="s">
        <v>519</v>
      </c>
      <c r="R27" s="142" t="s">
        <v>25</v>
      </c>
      <c r="S27" s="115" t="s">
        <v>518</v>
      </c>
      <c r="T27" s="115" t="s">
        <v>519</v>
      </c>
      <c r="U27" s="142" t="s">
        <v>25</v>
      </c>
      <c r="V27" s="115" t="s">
        <v>518</v>
      </c>
      <c r="W27" s="115" t="s">
        <v>519</v>
      </c>
      <c r="X27" s="142" t="s">
        <v>25</v>
      </c>
      <c r="Y27" s="115" t="s">
        <v>518</v>
      </c>
      <c r="Z27" s="115" t="s">
        <v>519</v>
      </c>
      <c r="AA27" s="142" t="s">
        <v>25</v>
      </c>
      <c r="AB27" s="115" t="s">
        <v>518</v>
      </c>
      <c r="AC27" s="115" t="s">
        <v>519</v>
      </c>
      <c r="AD27" s="142" t="s">
        <v>25</v>
      </c>
      <c r="AE27" s="115" t="s">
        <v>518</v>
      </c>
      <c r="AF27" s="115" t="s">
        <v>519</v>
      </c>
      <c r="AG27" s="142" t="s">
        <v>25</v>
      </c>
      <c r="AH27" s="115" t="s">
        <v>518</v>
      </c>
      <c r="AI27" s="115" t="s">
        <v>519</v>
      </c>
      <c r="AJ27" s="142" t="s">
        <v>25</v>
      </c>
      <c r="AK27" s="115" t="s">
        <v>518</v>
      </c>
      <c r="AL27" s="115" t="s">
        <v>519</v>
      </c>
      <c r="AM27" s="142" t="s">
        <v>25</v>
      </c>
      <c r="AN27" s="115" t="s">
        <v>518</v>
      </c>
      <c r="AO27" s="116" t="s">
        <v>519</v>
      </c>
    </row>
    <row r="28" spans="1:41" s="200" customFormat="1" ht="27.6" customHeight="1" thickBot="1" x14ac:dyDescent="0.3">
      <c r="A28" s="513"/>
      <c r="B28" s="584" t="s">
        <v>1019</v>
      </c>
      <c r="C28" s="585"/>
      <c r="D28" s="586"/>
      <c r="E28" s="132">
        <v>110</v>
      </c>
      <c r="F28" s="581"/>
      <c r="G28" s="582"/>
      <c r="H28" s="583"/>
      <c r="I28" s="581"/>
      <c r="J28" s="582"/>
      <c r="K28" s="583"/>
      <c r="L28" s="581"/>
      <c r="M28" s="582"/>
      <c r="N28" s="583"/>
      <c r="O28" s="581"/>
      <c r="P28" s="582"/>
      <c r="Q28" s="583"/>
      <c r="R28" s="581"/>
      <c r="S28" s="582"/>
      <c r="T28" s="583"/>
      <c r="U28" s="581"/>
      <c r="V28" s="582"/>
      <c r="W28" s="583"/>
      <c r="X28" s="581"/>
      <c r="Y28" s="582"/>
      <c r="Z28" s="583"/>
      <c r="AA28" s="581"/>
      <c r="AB28" s="582"/>
      <c r="AC28" s="583"/>
      <c r="AD28" s="581"/>
      <c r="AE28" s="582"/>
      <c r="AF28" s="583"/>
      <c r="AG28" s="581"/>
      <c r="AH28" s="582"/>
      <c r="AI28" s="583"/>
      <c r="AJ28" s="581"/>
      <c r="AK28" s="582"/>
      <c r="AL28" s="583"/>
      <c r="AM28" s="581"/>
      <c r="AN28" s="582"/>
      <c r="AO28" s="583"/>
    </row>
    <row r="29" spans="1:41" s="200" customFormat="1" ht="25.8" customHeight="1" thickBot="1" x14ac:dyDescent="0.3">
      <c r="A29" s="513"/>
      <c r="B29" s="587" t="s">
        <v>1020</v>
      </c>
      <c r="C29" s="588"/>
      <c r="D29" s="589"/>
      <c r="E29" s="134">
        <v>110</v>
      </c>
      <c r="F29" s="123"/>
      <c r="G29" s="124"/>
      <c r="H29" s="122"/>
      <c r="I29" s="123"/>
      <c r="J29" s="124"/>
      <c r="K29" s="122"/>
      <c r="L29" s="123"/>
      <c r="M29" s="124"/>
      <c r="N29" s="122"/>
      <c r="O29" s="123"/>
      <c r="P29" s="124"/>
      <c r="Q29" s="122"/>
      <c r="R29" s="123"/>
      <c r="S29" s="124"/>
      <c r="T29" s="122"/>
      <c r="U29" s="123"/>
      <c r="V29" s="124"/>
      <c r="W29" s="122"/>
      <c r="X29" s="123"/>
      <c r="Y29" s="124"/>
      <c r="Z29" s="122"/>
      <c r="AA29" s="123"/>
      <c r="AB29" s="124"/>
      <c r="AC29" s="122"/>
      <c r="AD29" s="123"/>
      <c r="AE29" s="124"/>
      <c r="AF29" s="122"/>
      <c r="AG29" s="123"/>
      <c r="AH29" s="124"/>
      <c r="AI29" s="122"/>
      <c r="AJ29" s="123"/>
      <c r="AK29" s="124"/>
      <c r="AL29" s="122"/>
      <c r="AM29" s="123"/>
      <c r="AN29" s="124"/>
      <c r="AO29" s="125"/>
    </row>
    <row r="30" spans="1:41" s="200" customFormat="1" ht="13.8" thickBot="1" x14ac:dyDescent="0.3">
      <c r="A30" s="513"/>
      <c r="B30" s="529"/>
      <c r="C30" s="532"/>
      <c r="D30" s="533"/>
      <c r="E30" s="134"/>
      <c r="F30" s="123"/>
      <c r="G30" s="124"/>
      <c r="H30" s="122"/>
      <c r="I30" s="123"/>
      <c r="J30" s="124"/>
      <c r="K30" s="122"/>
      <c r="L30" s="123"/>
      <c r="M30" s="124"/>
      <c r="N30" s="122"/>
      <c r="O30" s="123"/>
      <c r="P30" s="124"/>
      <c r="Q30" s="122"/>
      <c r="R30" s="123"/>
      <c r="S30" s="124"/>
      <c r="T30" s="122"/>
      <c r="U30" s="123"/>
      <c r="V30" s="124"/>
      <c r="W30" s="122"/>
      <c r="X30" s="123"/>
      <c r="Y30" s="124"/>
      <c r="Z30" s="122"/>
      <c r="AA30" s="123"/>
      <c r="AB30" s="124"/>
      <c r="AC30" s="122"/>
      <c r="AD30" s="123"/>
      <c r="AE30" s="124"/>
      <c r="AF30" s="122"/>
      <c r="AG30" s="123"/>
      <c r="AH30" s="124"/>
      <c r="AI30" s="122"/>
      <c r="AJ30" s="123"/>
      <c r="AK30" s="124"/>
      <c r="AL30" s="122"/>
      <c r="AM30" s="123"/>
      <c r="AN30" s="124"/>
      <c r="AO30" s="125"/>
    </row>
    <row r="31" spans="1:41" s="200" customFormat="1" ht="13.8" thickBot="1" x14ac:dyDescent="0.3">
      <c r="A31" s="513"/>
      <c r="B31" s="529"/>
      <c r="C31" s="532"/>
      <c r="D31" s="533"/>
      <c r="E31" s="134"/>
      <c r="F31" s="123"/>
      <c r="G31" s="124"/>
      <c r="H31" s="122"/>
      <c r="I31" s="123"/>
      <c r="J31" s="124"/>
      <c r="K31" s="122"/>
      <c r="L31" s="123"/>
      <c r="M31" s="124"/>
      <c r="N31" s="122"/>
      <c r="O31" s="123"/>
      <c r="P31" s="124"/>
      <c r="Q31" s="122"/>
      <c r="R31" s="123"/>
      <c r="S31" s="124"/>
      <c r="T31" s="122"/>
      <c r="U31" s="123"/>
      <c r="V31" s="124"/>
      <c r="W31" s="122"/>
      <c r="X31" s="123"/>
      <c r="Y31" s="124"/>
      <c r="Z31" s="122"/>
      <c r="AA31" s="123"/>
      <c r="AB31" s="124"/>
      <c r="AC31" s="122"/>
      <c r="AD31" s="123"/>
      <c r="AE31" s="124"/>
      <c r="AF31" s="122"/>
      <c r="AG31" s="123"/>
      <c r="AH31" s="124"/>
      <c r="AI31" s="122"/>
      <c r="AJ31" s="123"/>
      <c r="AK31" s="124"/>
      <c r="AL31" s="122"/>
      <c r="AM31" s="123"/>
      <c r="AN31" s="124"/>
      <c r="AO31" s="125"/>
    </row>
    <row r="32" spans="1:41" s="200" customFormat="1" ht="13.8" thickBot="1" x14ac:dyDescent="0.3">
      <c r="A32" s="513"/>
      <c r="B32" s="529"/>
      <c r="C32" s="532"/>
      <c r="D32" s="533"/>
      <c r="E32" s="134"/>
      <c r="F32" s="123"/>
      <c r="G32" s="124"/>
      <c r="H32" s="122"/>
      <c r="I32" s="123"/>
      <c r="J32" s="124"/>
      <c r="K32" s="122"/>
      <c r="L32" s="123"/>
      <c r="M32" s="124"/>
      <c r="N32" s="122"/>
      <c r="O32" s="123"/>
      <c r="P32" s="124"/>
      <c r="Q32" s="122"/>
      <c r="R32" s="123"/>
      <c r="S32" s="124"/>
      <c r="T32" s="122"/>
      <c r="U32" s="123"/>
      <c r="V32" s="124"/>
      <c r="W32" s="122"/>
      <c r="X32" s="123"/>
      <c r="Y32" s="124"/>
      <c r="Z32" s="122"/>
      <c r="AA32" s="123"/>
      <c r="AB32" s="124"/>
      <c r="AC32" s="122"/>
      <c r="AD32" s="123"/>
      <c r="AE32" s="124"/>
      <c r="AF32" s="122"/>
      <c r="AG32" s="123"/>
      <c r="AH32" s="124"/>
      <c r="AI32" s="122"/>
      <c r="AJ32" s="123"/>
      <c r="AK32" s="124"/>
      <c r="AL32" s="122"/>
      <c r="AM32" s="123"/>
      <c r="AN32" s="124"/>
      <c r="AO32" s="125"/>
    </row>
    <row r="33" spans="1:41" s="200" customFormat="1" ht="13.8" thickBot="1" x14ac:dyDescent="0.3">
      <c r="A33" s="513"/>
      <c r="B33" s="529"/>
      <c r="C33" s="532"/>
      <c r="D33" s="533"/>
      <c r="E33" s="134"/>
      <c r="F33" s="123"/>
      <c r="G33" s="124"/>
      <c r="H33" s="122"/>
      <c r="I33" s="123"/>
      <c r="J33" s="124"/>
      <c r="K33" s="122"/>
      <c r="L33" s="123"/>
      <c r="M33" s="124"/>
      <c r="N33" s="122"/>
      <c r="O33" s="123"/>
      <c r="P33" s="124"/>
      <c r="Q33" s="122"/>
      <c r="R33" s="123"/>
      <c r="S33" s="124"/>
      <c r="T33" s="122"/>
      <c r="U33" s="123"/>
      <c r="V33" s="124"/>
      <c r="W33" s="122"/>
      <c r="X33" s="123"/>
      <c r="Y33" s="124"/>
      <c r="Z33" s="122"/>
      <c r="AA33" s="123"/>
      <c r="AB33" s="124"/>
      <c r="AC33" s="122"/>
      <c r="AD33" s="123"/>
      <c r="AE33" s="124"/>
      <c r="AF33" s="122"/>
      <c r="AG33" s="123"/>
      <c r="AH33" s="124"/>
      <c r="AI33" s="122"/>
      <c r="AJ33" s="123"/>
      <c r="AK33" s="124"/>
      <c r="AL33" s="122"/>
      <c r="AM33" s="123"/>
      <c r="AN33" s="124"/>
      <c r="AO33" s="125"/>
    </row>
    <row r="34" spans="1:41" s="200" customFormat="1" ht="13.8" thickBot="1" x14ac:dyDescent="0.3">
      <c r="A34" s="513"/>
      <c r="B34" s="529"/>
      <c r="C34" s="532"/>
      <c r="D34" s="533"/>
      <c r="E34" s="134"/>
      <c r="F34" s="123"/>
      <c r="G34" s="124"/>
      <c r="H34" s="122"/>
      <c r="I34" s="123"/>
      <c r="J34" s="124"/>
      <c r="K34" s="122"/>
      <c r="L34" s="123"/>
      <c r="M34" s="124"/>
      <c r="N34" s="122"/>
      <c r="O34" s="123"/>
      <c r="P34" s="124"/>
      <c r="Q34" s="122"/>
      <c r="R34" s="123"/>
      <c r="S34" s="124"/>
      <c r="T34" s="122"/>
      <c r="U34" s="123"/>
      <c r="V34" s="124"/>
      <c r="W34" s="122"/>
      <c r="X34" s="123"/>
      <c r="Y34" s="124"/>
      <c r="Z34" s="122"/>
      <c r="AA34" s="123"/>
      <c r="AB34" s="124"/>
      <c r="AC34" s="122"/>
      <c r="AD34" s="123"/>
      <c r="AE34" s="124"/>
      <c r="AF34" s="122"/>
      <c r="AG34" s="123"/>
      <c r="AH34" s="124"/>
      <c r="AI34" s="122"/>
      <c r="AJ34" s="123"/>
      <c r="AK34" s="124"/>
      <c r="AL34" s="122"/>
      <c r="AM34" s="123"/>
      <c r="AN34" s="124"/>
      <c r="AO34" s="125"/>
    </row>
    <row r="35" spans="1:41" s="200" customFormat="1" ht="13.8" thickBot="1" x14ac:dyDescent="0.3">
      <c r="A35" s="513"/>
      <c r="B35" s="529"/>
      <c r="C35" s="532"/>
      <c r="D35" s="533"/>
      <c r="E35" s="134"/>
      <c r="F35" s="123"/>
      <c r="G35" s="124"/>
      <c r="H35" s="122"/>
      <c r="I35" s="123"/>
      <c r="J35" s="124"/>
      <c r="K35" s="122"/>
      <c r="L35" s="123"/>
      <c r="M35" s="124"/>
      <c r="N35" s="122"/>
      <c r="O35" s="123"/>
      <c r="P35" s="124"/>
      <c r="Q35" s="122"/>
      <c r="R35" s="123"/>
      <c r="S35" s="124"/>
      <c r="T35" s="122"/>
      <c r="U35" s="123"/>
      <c r="V35" s="124"/>
      <c r="W35" s="122"/>
      <c r="X35" s="123"/>
      <c r="Y35" s="124"/>
      <c r="Z35" s="122"/>
      <c r="AA35" s="123"/>
      <c r="AB35" s="124"/>
      <c r="AC35" s="122"/>
      <c r="AD35" s="123"/>
      <c r="AE35" s="124"/>
      <c r="AF35" s="122"/>
      <c r="AG35" s="123"/>
      <c r="AH35" s="124"/>
      <c r="AI35" s="122"/>
      <c r="AJ35" s="123"/>
      <c r="AK35" s="124"/>
      <c r="AL35" s="122"/>
      <c r="AM35" s="123"/>
      <c r="AN35" s="124"/>
      <c r="AO35" s="125"/>
    </row>
    <row r="36" spans="1:41" s="200" customFormat="1" ht="13.8" thickBot="1" x14ac:dyDescent="0.3">
      <c r="A36" s="513"/>
      <c r="B36" s="529"/>
      <c r="C36" s="532"/>
      <c r="D36" s="533"/>
      <c r="E36" s="134"/>
      <c r="F36" s="123"/>
      <c r="G36" s="124"/>
      <c r="H36" s="122"/>
      <c r="I36" s="123"/>
      <c r="J36" s="124"/>
      <c r="K36" s="122"/>
      <c r="L36" s="123"/>
      <c r="M36" s="124"/>
      <c r="N36" s="122"/>
      <c r="O36" s="123"/>
      <c r="P36" s="124"/>
      <c r="Q36" s="122"/>
      <c r="R36" s="123"/>
      <c r="S36" s="124"/>
      <c r="T36" s="122"/>
      <c r="U36" s="123"/>
      <c r="V36" s="124"/>
      <c r="W36" s="122"/>
      <c r="X36" s="123"/>
      <c r="Y36" s="124"/>
      <c r="Z36" s="122"/>
      <c r="AA36" s="123"/>
      <c r="AB36" s="124"/>
      <c r="AC36" s="122"/>
      <c r="AD36" s="123"/>
      <c r="AE36" s="124"/>
      <c r="AF36" s="122"/>
      <c r="AG36" s="123"/>
      <c r="AH36" s="124"/>
      <c r="AI36" s="122"/>
      <c r="AJ36" s="123"/>
      <c r="AK36" s="124"/>
      <c r="AL36" s="122"/>
      <c r="AM36" s="123"/>
      <c r="AN36" s="124"/>
      <c r="AO36" s="125"/>
    </row>
    <row r="37" spans="1:41" s="200" customFormat="1" ht="13.8" thickBot="1" x14ac:dyDescent="0.3">
      <c r="A37" s="513"/>
      <c r="B37" s="529"/>
      <c r="C37" s="532"/>
      <c r="D37" s="533"/>
      <c r="E37" s="134"/>
      <c r="F37" s="123"/>
      <c r="G37" s="124"/>
      <c r="H37" s="122"/>
      <c r="I37" s="123"/>
      <c r="J37" s="124"/>
      <c r="K37" s="122"/>
      <c r="L37" s="123"/>
      <c r="M37" s="124"/>
      <c r="N37" s="122"/>
      <c r="O37" s="123"/>
      <c r="P37" s="124"/>
      <c r="Q37" s="122"/>
      <c r="R37" s="123"/>
      <c r="S37" s="124"/>
      <c r="T37" s="122"/>
      <c r="U37" s="123"/>
      <c r="V37" s="124"/>
      <c r="W37" s="122"/>
      <c r="X37" s="123"/>
      <c r="Y37" s="124"/>
      <c r="Z37" s="122"/>
      <c r="AA37" s="123"/>
      <c r="AB37" s="124"/>
      <c r="AC37" s="122"/>
      <c r="AD37" s="123"/>
      <c r="AE37" s="124"/>
      <c r="AF37" s="122"/>
      <c r="AG37" s="123"/>
      <c r="AH37" s="124"/>
      <c r="AI37" s="122"/>
      <c r="AJ37" s="123"/>
      <c r="AK37" s="124"/>
      <c r="AL37" s="122"/>
      <c r="AM37" s="123"/>
      <c r="AN37" s="124"/>
      <c r="AO37" s="125"/>
    </row>
    <row r="38" spans="1:41" s="200" customFormat="1" ht="13.8" thickBot="1" x14ac:dyDescent="0.3">
      <c r="A38" s="476" t="s">
        <v>526</v>
      </c>
      <c r="B38" s="477"/>
      <c r="C38" s="477"/>
      <c r="D38" s="478"/>
      <c r="E38" s="132" t="s">
        <v>1012</v>
      </c>
      <c r="F38" s="150"/>
      <c r="G38" s="151">
        <v>6.3</v>
      </c>
      <c r="H38" s="151"/>
      <c r="I38" s="150"/>
      <c r="J38" s="151">
        <v>6.3</v>
      </c>
      <c r="K38" s="205"/>
      <c r="L38" s="150"/>
      <c r="M38" s="151">
        <v>6.3</v>
      </c>
      <c r="N38" s="151"/>
      <c r="O38" s="150"/>
      <c r="P38" s="151">
        <v>6.3</v>
      </c>
      <c r="Q38" s="205"/>
      <c r="R38" s="150"/>
      <c r="S38" s="151">
        <v>6.3</v>
      </c>
      <c r="T38" s="151"/>
      <c r="U38" s="150"/>
      <c r="V38" s="151">
        <v>6.3</v>
      </c>
      <c r="W38" s="205"/>
      <c r="X38" s="150"/>
      <c r="Y38" s="151">
        <v>6.3</v>
      </c>
      <c r="Z38" s="151"/>
      <c r="AA38" s="150"/>
      <c r="AB38" s="151">
        <v>6.3</v>
      </c>
      <c r="AC38" s="205"/>
      <c r="AD38" s="150"/>
      <c r="AE38" s="151">
        <v>6.3</v>
      </c>
      <c r="AF38" s="151"/>
      <c r="AG38" s="150"/>
      <c r="AH38" s="151">
        <v>6.3</v>
      </c>
      <c r="AI38" s="205"/>
      <c r="AJ38" s="150"/>
      <c r="AK38" s="151">
        <v>6.3</v>
      </c>
      <c r="AL38" s="151"/>
      <c r="AM38" s="150"/>
      <c r="AN38" s="151">
        <v>6.3</v>
      </c>
      <c r="AO38" s="205"/>
    </row>
    <row r="39" spans="1:41" s="200" customFormat="1" ht="13.8" thickBot="1" x14ac:dyDescent="0.3">
      <c r="A39" s="473" t="s">
        <v>528</v>
      </c>
      <c r="B39" s="474"/>
      <c r="C39" s="474"/>
      <c r="D39" s="475"/>
      <c r="E39" s="201"/>
      <c r="F39" s="150"/>
      <c r="G39" s="151"/>
      <c r="H39" s="151"/>
      <c r="I39" s="150"/>
      <c r="J39" s="151"/>
      <c r="K39" s="205"/>
      <c r="L39" s="150"/>
      <c r="M39" s="151"/>
      <c r="N39" s="151"/>
      <c r="O39" s="150"/>
      <c r="P39" s="151"/>
      <c r="Q39" s="205"/>
      <c r="R39" s="150"/>
      <c r="S39" s="151"/>
      <c r="T39" s="151"/>
      <c r="U39" s="150"/>
      <c r="V39" s="151"/>
      <c r="W39" s="205"/>
      <c r="X39" s="150"/>
      <c r="Y39" s="151"/>
      <c r="Z39" s="151"/>
      <c r="AA39" s="150"/>
      <c r="AB39" s="151"/>
      <c r="AC39" s="205"/>
      <c r="AD39" s="150"/>
      <c r="AE39" s="151"/>
      <c r="AF39" s="151"/>
      <c r="AG39" s="150"/>
      <c r="AH39" s="151"/>
      <c r="AI39" s="205"/>
      <c r="AJ39" s="150"/>
      <c r="AK39" s="151"/>
      <c r="AL39" s="151"/>
      <c r="AM39" s="150"/>
      <c r="AN39" s="151"/>
      <c r="AO39" s="205"/>
    </row>
    <row r="40" spans="1:41" s="200" customFormat="1" ht="13.8" thickBot="1" x14ac:dyDescent="0.3">
      <c r="A40" s="487" t="s">
        <v>517</v>
      </c>
      <c r="B40" s="488"/>
      <c r="C40" s="488"/>
      <c r="D40" s="489"/>
      <c r="E40" s="201"/>
      <c r="F40" s="150"/>
      <c r="G40" s="151"/>
      <c r="H40" s="151"/>
      <c r="I40" s="150"/>
      <c r="J40" s="151"/>
      <c r="K40" s="205"/>
      <c r="L40" s="150"/>
      <c r="M40" s="151"/>
      <c r="N40" s="151"/>
      <c r="O40" s="150"/>
      <c r="P40" s="151"/>
      <c r="Q40" s="205"/>
      <c r="R40" s="150"/>
      <c r="S40" s="151"/>
      <c r="T40" s="151"/>
      <c r="U40" s="150"/>
      <c r="V40" s="151"/>
      <c r="W40" s="205"/>
      <c r="X40" s="150"/>
      <c r="Y40" s="151"/>
      <c r="Z40" s="151"/>
      <c r="AA40" s="150"/>
      <c r="AB40" s="151"/>
      <c r="AC40" s="205"/>
      <c r="AD40" s="150"/>
      <c r="AE40" s="151"/>
      <c r="AF40" s="151"/>
      <c r="AG40" s="150"/>
      <c r="AH40" s="151"/>
      <c r="AI40" s="205"/>
      <c r="AJ40" s="150"/>
      <c r="AK40" s="151"/>
      <c r="AL40" s="151"/>
      <c r="AM40" s="150"/>
      <c r="AN40" s="151"/>
      <c r="AO40" s="205"/>
    </row>
    <row r="41" spans="1:41" s="200" customFormat="1" x14ac:dyDescent="0.25">
      <c r="A41" s="476" t="s">
        <v>530</v>
      </c>
      <c r="B41" s="477"/>
      <c r="C41" s="477"/>
      <c r="D41" s="478"/>
      <c r="E41" s="139"/>
      <c r="F41" s="143"/>
      <c r="G41" s="144"/>
      <c r="H41" s="144"/>
      <c r="I41" s="143"/>
      <c r="J41" s="144"/>
      <c r="K41" s="145"/>
      <c r="L41" s="143"/>
      <c r="M41" s="144"/>
      <c r="N41" s="144"/>
      <c r="O41" s="143"/>
      <c r="P41" s="144"/>
      <c r="Q41" s="145"/>
      <c r="R41" s="143"/>
      <c r="S41" s="144"/>
      <c r="T41" s="144"/>
      <c r="U41" s="143"/>
      <c r="V41" s="144"/>
      <c r="W41" s="145"/>
      <c r="X41" s="143"/>
      <c r="Y41" s="144"/>
      <c r="Z41" s="144"/>
      <c r="AA41" s="143"/>
      <c r="AB41" s="144"/>
      <c r="AC41" s="145"/>
      <c r="AD41" s="143"/>
      <c r="AE41" s="144"/>
      <c r="AF41" s="144"/>
      <c r="AG41" s="143"/>
      <c r="AH41" s="144"/>
      <c r="AI41" s="145"/>
      <c r="AJ41" s="143"/>
      <c r="AK41" s="144"/>
      <c r="AL41" s="144"/>
      <c r="AM41" s="143"/>
      <c r="AN41" s="144"/>
      <c r="AO41" s="145"/>
    </row>
    <row r="42" spans="1:41" s="200" customFormat="1" ht="13.8" thickBot="1" x14ac:dyDescent="0.3">
      <c r="A42" s="487" t="s">
        <v>519</v>
      </c>
      <c r="B42" s="488"/>
      <c r="C42" s="488"/>
      <c r="D42" s="489"/>
      <c r="E42" s="146"/>
      <c r="F42" s="147"/>
      <c r="G42" s="148"/>
      <c r="H42" s="148"/>
      <c r="I42" s="147"/>
      <c r="J42" s="148"/>
      <c r="K42" s="149"/>
      <c r="L42" s="147"/>
      <c r="M42" s="148"/>
      <c r="N42" s="148"/>
      <c r="O42" s="147"/>
      <c r="P42" s="148"/>
      <c r="Q42" s="149"/>
      <c r="R42" s="147"/>
      <c r="S42" s="148"/>
      <c r="T42" s="148"/>
      <c r="U42" s="147"/>
      <c r="V42" s="148"/>
      <c r="W42" s="149"/>
      <c r="X42" s="147"/>
      <c r="Y42" s="148"/>
      <c r="Z42" s="148"/>
      <c r="AA42" s="147"/>
      <c r="AB42" s="148"/>
      <c r="AC42" s="149"/>
      <c r="AD42" s="147"/>
      <c r="AE42" s="148"/>
      <c r="AF42" s="148"/>
      <c r="AG42" s="147"/>
      <c r="AH42" s="148"/>
      <c r="AI42" s="149"/>
      <c r="AJ42" s="147"/>
      <c r="AK42" s="148"/>
      <c r="AL42" s="148"/>
      <c r="AM42" s="147"/>
      <c r="AN42" s="148"/>
      <c r="AO42" s="149"/>
    </row>
    <row r="43" spans="1:41" s="200" customFormat="1" ht="13.8" thickBot="1" x14ac:dyDescent="0.3">
      <c r="A43" s="512" t="s">
        <v>494</v>
      </c>
      <c r="B43" s="554" t="s">
        <v>495</v>
      </c>
      <c r="C43" s="555"/>
      <c r="D43" s="108" t="s">
        <v>496</v>
      </c>
      <c r="E43" s="109" t="s">
        <v>497</v>
      </c>
      <c r="F43" s="505" t="s">
        <v>531</v>
      </c>
      <c r="G43" s="506"/>
      <c r="H43" s="506"/>
      <c r="I43" s="505" t="s">
        <v>532</v>
      </c>
      <c r="J43" s="506"/>
      <c r="K43" s="506"/>
      <c r="L43" s="505" t="s">
        <v>533</v>
      </c>
      <c r="M43" s="506"/>
      <c r="N43" s="506"/>
      <c r="O43" s="505" t="s">
        <v>534</v>
      </c>
      <c r="P43" s="506"/>
      <c r="Q43" s="506"/>
      <c r="R43" s="505" t="s">
        <v>535</v>
      </c>
      <c r="S43" s="506"/>
      <c r="T43" s="506"/>
      <c r="U43" s="505" t="s">
        <v>536</v>
      </c>
      <c r="V43" s="506"/>
      <c r="W43" s="506"/>
      <c r="X43" s="505" t="s">
        <v>537</v>
      </c>
      <c r="Y43" s="506"/>
      <c r="Z43" s="506"/>
      <c r="AA43" s="505" t="s">
        <v>538</v>
      </c>
      <c r="AB43" s="506"/>
      <c r="AC43" s="506"/>
      <c r="AD43" s="505" t="s">
        <v>539</v>
      </c>
      <c r="AE43" s="506"/>
      <c r="AF43" s="506"/>
      <c r="AG43" s="505" t="s">
        <v>540</v>
      </c>
      <c r="AH43" s="506"/>
      <c r="AI43" s="506"/>
      <c r="AJ43" s="505" t="s">
        <v>541</v>
      </c>
      <c r="AK43" s="506"/>
      <c r="AL43" s="506"/>
      <c r="AM43" s="505" t="s">
        <v>542</v>
      </c>
      <c r="AN43" s="506"/>
      <c r="AO43" s="556"/>
    </row>
    <row r="44" spans="1:41" s="200" customFormat="1" ht="13.8" thickBot="1" x14ac:dyDescent="0.3">
      <c r="A44" s="553"/>
      <c r="B44" s="557" t="s">
        <v>510</v>
      </c>
      <c r="C44" s="558"/>
      <c r="D44" s="110" t="s">
        <v>511</v>
      </c>
      <c r="E44" s="111" t="s">
        <v>512</v>
      </c>
      <c r="F44" s="202" t="s">
        <v>513</v>
      </c>
      <c r="G44" s="203" t="s">
        <v>514</v>
      </c>
      <c r="H44" s="203" t="s">
        <v>515</v>
      </c>
      <c r="I44" s="202" t="s">
        <v>513</v>
      </c>
      <c r="J44" s="203" t="s">
        <v>514</v>
      </c>
      <c r="K44" s="203" t="s">
        <v>515</v>
      </c>
      <c r="L44" s="202" t="s">
        <v>513</v>
      </c>
      <c r="M44" s="203" t="s">
        <v>514</v>
      </c>
      <c r="N44" s="203" t="s">
        <v>515</v>
      </c>
      <c r="O44" s="202" t="s">
        <v>513</v>
      </c>
      <c r="P44" s="203" t="s">
        <v>514</v>
      </c>
      <c r="Q44" s="203" t="s">
        <v>515</v>
      </c>
      <c r="R44" s="202" t="s">
        <v>513</v>
      </c>
      <c r="S44" s="203" t="s">
        <v>514</v>
      </c>
      <c r="T44" s="203" t="s">
        <v>515</v>
      </c>
      <c r="U44" s="202" t="s">
        <v>513</v>
      </c>
      <c r="V44" s="203" t="s">
        <v>514</v>
      </c>
      <c r="W44" s="203" t="s">
        <v>515</v>
      </c>
      <c r="X44" s="202" t="s">
        <v>513</v>
      </c>
      <c r="Y44" s="203" t="s">
        <v>514</v>
      </c>
      <c r="Z44" s="203" t="s">
        <v>515</v>
      </c>
      <c r="AA44" s="202" t="s">
        <v>513</v>
      </c>
      <c r="AB44" s="203" t="s">
        <v>514</v>
      </c>
      <c r="AC44" s="203" t="s">
        <v>515</v>
      </c>
      <c r="AD44" s="202" t="s">
        <v>513</v>
      </c>
      <c r="AE44" s="203" t="s">
        <v>514</v>
      </c>
      <c r="AF44" s="203" t="s">
        <v>515</v>
      </c>
      <c r="AG44" s="202" t="s">
        <v>513</v>
      </c>
      <c r="AH44" s="203" t="s">
        <v>514</v>
      </c>
      <c r="AI44" s="203" t="s">
        <v>515</v>
      </c>
      <c r="AJ44" s="202" t="s">
        <v>513</v>
      </c>
      <c r="AK44" s="203" t="s">
        <v>514</v>
      </c>
      <c r="AL44" s="203" t="s">
        <v>515</v>
      </c>
      <c r="AM44" s="202" t="s">
        <v>513</v>
      </c>
      <c r="AN44" s="203" t="s">
        <v>514</v>
      </c>
      <c r="AO44" s="204" t="s">
        <v>515</v>
      </c>
    </row>
    <row r="45" spans="1:41" s="200" customFormat="1" ht="13.8" thickBot="1" x14ac:dyDescent="0.3">
      <c r="A45" s="553"/>
      <c r="B45" s="534" t="s">
        <v>516</v>
      </c>
      <c r="C45" s="535"/>
      <c r="D45" s="112"/>
      <c r="E45" s="113" t="s">
        <v>517</v>
      </c>
      <c r="F45" s="114" t="s">
        <v>25</v>
      </c>
      <c r="G45" s="115" t="s">
        <v>518</v>
      </c>
      <c r="H45" s="115" t="s">
        <v>519</v>
      </c>
      <c r="I45" s="114" t="s">
        <v>25</v>
      </c>
      <c r="J45" s="115" t="s">
        <v>518</v>
      </c>
      <c r="K45" s="115" t="s">
        <v>519</v>
      </c>
      <c r="L45" s="114" t="s">
        <v>25</v>
      </c>
      <c r="M45" s="115" t="s">
        <v>518</v>
      </c>
      <c r="N45" s="115" t="s">
        <v>519</v>
      </c>
      <c r="O45" s="114" t="s">
        <v>25</v>
      </c>
      <c r="P45" s="115" t="s">
        <v>518</v>
      </c>
      <c r="Q45" s="115" t="s">
        <v>519</v>
      </c>
      <c r="R45" s="114" t="s">
        <v>25</v>
      </c>
      <c r="S45" s="115" t="s">
        <v>518</v>
      </c>
      <c r="T45" s="115" t="s">
        <v>519</v>
      </c>
      <c r="U45" s="114" t="s">
        <v>25</v>
      </c>
      <c r="V45" s="115" t="s">
        <v>518</v>
      </c>
      <c r="W45" s="115" t="s">
        <v>519</v>
      </c>
      <c r="X45" s="114" t="s">
        <v>25</v>
      </c>
      <c r="Y45" s="115" t="s">
        <v>518</v>
      </c>
      <c r="Z45" s="115" t="s">
        <v>519</v>
      </c>
      <c r="AA45" s="114" t="s">
        <v>25</v>
      </c>
      <c r="AB45" s="115" t="s">
        <v>518</v>
      </c>
      <c r="AC45" s="115" t="s">
        <v>519</v>
      </c>
      <c r="AD45" s="114" t="s">
        <v>25</v>
      </c>
      <c r="AE45" s="115" t="s">
        <v>518</v>
      </c>
      <c r="AF45" s="115" t="s">
        <v>519</v>
      </c>
      <c r="AG45" s="114" t="s">
        <v>25</v>
      </c>
      <c r="AH45" s="115" t="s">
        <v>518</v>
      </c>
      <c r="AI45" s="115" t="s">
        <v>519</v>
      </c>
      <c r="AJ45" s="114" t="s">
        <v>25</v>
      </c>
      <c r="AK45" s="115" t="s">
        <v>518</v>
      </c>
      <c r="AL45" s="115" t="s">
        <v>519</v>
      </c>
      <c r="AM45" s="114" t="s">
        <v>25</v>
      </c>
      <c r="AN45" s="115" t="s">
        <v>518</v>
      </c>
      <c r="AO45" s="116" t="s">
        <v>519</v>
      </c>
    </row>
    <row r="46" spans="1:41" s="200" customFormat="1" ht="13.8" thickBot="1" x14ac:dyDescent="0.3">
      <c r="A46" s="553"/>
      <c r="B46" s="580" t="s">
        <v>1018</v>
      </c>
      <c r="C46" s="127"/>
      <c r="D46" s="495"/>
      <c r="E46" s="117"/>
      <c r="F46" s="118"/>
      <c r="G46" s="119"/>
      <c r="H46" s="120"/>
      <c r="I46" s="118"/>
      <c r="J46" s="119"/>
      <c r="K46" s="120"/>
      <c r="L46" s="118"/>
      <c r="M46" s="119"/>
      <c r="N46" s="120"/>
      <c r="O46" s="118"/>
      <c r="P46" s="119"/>
      <c r="Q46" s="120"/>
      <c r="R46" s="118"/>
      <c r="S46" s="119"/>
      <c r="T46" s="120"/>
      <c r="U46" s="118"/>
      <c r="V46" s="119"/>
      <c r="W46" s="120"/>
      <c r="X46" s="118"/>
      <c r="Y46" s="119"/>
      <c r="Z46" s="120"/>
      <c r="AA46" s="118"/>
      <c r="AB46" s="119"/>
      <c r="AC46" s="120"/>
      <c r="AD46" s="118"/>
      <c r="AE46" s="119"/>
      <c r="AF46" s="120"/>
      <c r="AG46" s="118"/>
      <c r="AH46" s="119"/>
      <c r="AI46" s="120"/>
      <c r="AJ46" s="118"/>
      <c r="AK46" s="119"/>
      <c r="AL46" s="120"/>
      <c r="AM46" s="118"/>
      <c r="AN46" s="119"/>
      <c r="AO46" s="121"/>
    </row>
    <row r="47" spans="1:41" s="200" customFormat="1" ht="13.8" thickBot="1" x14ac:dyDescent="0.3">
      <c r="A47" s="553"/>
      <c r="B47" s="577"/>
      <c r="C47" s="124"/>
      <c r="D47" s="579"/>
      <c r="E47" s="122"/>
      <c r="F47" s="123"/>
      <c r="G47" s="124"/>
      <c r="H47" s="122"/>
      <c r="I47" s="123"/>
      <c r="J47" s="124"/>
      <c r="K47" s="122"/>
      <c r="L47" s="123"/>
      <c r="M47" s="124"/>
      <c r="N47" s="122"/>
      <c r="O47" s="123"/>
      <c r="P47" s="124"/>
      <c r="Q47" s="122"/>
      <c r="R47" s="123"/>
      <c r="S47" s="124"/>
      <c r="T47" s="122"/>
      <c r="U47" s="123"/>
      <c r="V47" s="124"/>
      <c r="W47" s="122"/>
      <c r="X47" s="123"/>
      <c r="Y47" s="124"/>
      <c r="Z47" s="122"/>
      <c r="AA47" s="123"/>
      <c r="AB47" s="124"/>
      <c r="AC47" s="122"/>
      <c r="AD47" s="123"/>
      <c r="AE47" s="124"/>
      <c r="AF47" s="122"/>
      <c r="AG47" s="123"/>
      <c r="AH47" s="124"/>
      <c r="AI47" s="122"/>
      <c r="AJ47" s="123"/>
      <c r="AK47" s="124"/>
      <c r="AL47" s="122"/>
      <c r="AM47" s="123"/>
      <c r="AN47" s="124"/>
      <c r="AO47" s="125"/>
    </row>
    <row r="48" spans="1:41" s="200" customFormat="1" ht="13.8" thickBot="1" x14ac:dyDescent="0.3">
      <c r="A48" s="553"/>
      <c r="B48" s="577"/>
      <c r="C48" s="124"/>
      <c r="D48" s="496"/>
      <c r="E48" s="122">
        <v>6</v>
      </c>
      <c r="F48" s="581"/>
      <c r="G48" s="582">
        <v>0.124</v>
      </c>
      <c r="H48" s="583">
        <v>7.4999999999999997E-2</v>
      </c>
      <c r="I48" s="581"/>
      <c r="J48" s="582">
        <v>0.124</v>
      </c>
      <c r="K48" s="583">
        <v>7.5999999999999998E-2</v>
      </c>
      <c r="L48" s="581"/>
      <c r="M48" s="582">
        <v>0.124</v>
      </c>
      <c r="N48" s="583">
        <v>7.5999999999999998E-2</v>
      </c>
      <c r="O48" s="581"/>
      <c r="P48" s="582">
        <v>0.124</v>
      </c>
      <c r="Q48" s="583">
        <v>7.5999999999999998E-2</v>
      </c>
      <c r="R48" s="581"/>
      <c r="S48" s="582">
        <v>0.124</v>
      </c>
      <c r="T48" s="583">
        <v>7.5999999999999998E-2</v>
      </c>
      <c r="U48" s="581"/>
      <c r="V48" s="582">
        <v>0.125</v>
      </c>
      <c r="W48" s="583">
        <v>7.5999999999999998E-2</v>
      </c>
      <c r="X48" s="581"/>
      <c r="Y48" s="582">
        <v>0.125</v>
      </c>
      <c r="Z48" s="583">
        <v>7.5999999999999998E-2</v>
      </c>
      <c r="AA48" s="581"/>
      <c r="AB48" s="582">
        <v>0.125</v>
      </c>
      <c r="AC48" s="583">
        <v>7.5999999999999998E-2</v>
      </c>
      <c r="AD48" s="581"/>
      <c r="AE48" s="582">
        <v>0.125</v>
      </c>
      <c r="AF48" s="583">
        <v>7.5999999999999998E-2</v>
      </c>
      <c r="AG48" s="581"/>
      <c r="AH48" s="582">
        <v>0.125</v>
      </c>
      <c r="AI48" s="583">
        <v>7.5999999999999998E-2</v>
      </c>
      <c r="AJ48" s="581"/>
      <c r="AK48" s="582">
        <v>0.125</v>
      </c>
      <c r="AL48" s="583">
        <v>7.5999999999999998E-2</v>
      </c>
      <c r="AM48" s="581"/>
      <c r="AN48" s="582">
        <v>0.125</v>
      </c>
      <c r="AO48" s="583">
        <v>7.5999999999999998E-2</v>
      </c>
    </row>
    <row r="49" spans="1:41" s="200" customFormat="1" ht="13.8" thickBot="1" x14ac:dyDescent="0.3">
      <c r="A49" s="553"/>
      <c r="B49" s="507"/>
      <c r="C49" s="124"/>
      <c r="D49" s="126"/>
      <c r="E49" s="117"/>
      <c r="F49" s="123"/>
      <c r="G49" s="124"/>
      <c r="H49" s="122"/>
      <c r="I49" s="123"/>
      <c r="J49" s="124"/>
      <c r="K49" s="122"/>
      <c r="L49" s="123"/>
      <c r="M49" s="124"/>
      <c r="N49" s="122"/>
      <c r="O49" s="123"/>
      <c r="P49" s="124"/>
      <c r="Q49" s="122"/>
      <c r="R49" s="123"/>
      <c r="S49" s="124"/>
      <c r="T49" s="122"/>
      <c r="U49" s="123"/>
      <c r="V49" s="124"/>
      <c r="W49" s="122"/>
      <c r="X49" s="123"/>
      <c r="Y49" s="124"/>
      <c r="Z49" s="122"/>
      <c r="AA49" s="123"/>
      <c r="AB49" s="124"/>
      <c r="AC49" s="122"/>
      <c r="AD49" s="123"/>
      <c r="AE49" s="124"/>
      <c r="AF49" s="122"/>
      <c r="AG49" s="123"/>
      <c r="AH49" s="124"/>
      <c r="AI49" s="122"/>
      <c r="AJ49" s="123"/>
      <c r="AK49" s="124"/>
      <c r="AL49" s="122"/>
      <c r="AM49" s="123"/>
      <c r="AN49" s="124"/>
      <c r="AO49" s="125"/>
    </row>
    <row r="50" spans="1:41" s="200" customFormat="1" ht="13.8" thickBot="1" x14ac:dyDescent="0.3">
      <c r="A50" s="553"/>
      <c r="B50" s="507"/>
      <c r="C50" s="124"/>
      <c r="D50" s="110"/>
      <c r="E50" s="122"/>
      <c r="F50" s="123"/>
      <c r="G50" s="124"/>
      <c r="H50" s="122"/>
      <c r="I50" s="123"/>
      <c r="J50" s="124"/>
      <c r="K50" s="122"/>
      <c r="L50" s="123"/>
      <c r="M50" s="124"/>
      <c r="N50" s="122"/>
      <c r="O50" s="123"/>
      <c r="P50" s="124"/>
      <c r="Q50" s="122"/>
      <c r="R50" s="123"/>
      <c r="S50" s="124"/>
      <c r="T50" s="122"/>
      <c r="U50" s="123"/>
      <c r="V50" s="124"/>
      <c r="W50" s="122"/>
      <c r="X50" s="123"/>
      <c r="Y50" s="124"/>
      <c r="Z50" s="122"/>
      <c r="AA50" s="123"/>
      <c r="AB50" s="124"/>
      <c r="AC50" s="122"/>
      <c r="AD50" s="123"/>
      <c r="AE50" s="124"/>
      <c r="AF50" s="122"/>
      <c r="AG50" s="123"/>
      <c r="AH50" s="124"/>
      <c r="AI50" s="122"/>
      <c r="AJ50" s="123"/>
      <c r="AK50" s="124"/>
      <c r="AL50" s="122"/>
      <c r="AM50" s="123"/>
      <c r="AN50" s="124"/>
      <c r="AO50" s="125"/>
    </row>
    <row r="51" spans="1:41" s="200" customFormat="1" ht="13.8" thickBot="1" x14ac:dyDescent="0.3">
      <c r="A51" s="553"/>
      <c r="B51" s="507"/>
      <c r="C51" s="124"/>
      <c r="D51" s="127"/>
      <c r="E51" s="122"/>
      <c r="F51" s="123"/>
      <c r="G51" s="124"/>
      <c r="H51" s="122"/>
      <c r="I51" s="123"/>
      <c r="J51" s="124"/>
      <c r="K51" s="122"/>
      <c r="L51" s="123"/>
      <c r="M51" s="124"/>
      <c r="N51" s="122"/>
      <c r="O51" s="123"/>
      <c r="P51" s="124"/>
      <c r="Q51" s="122"/>
      <c r="R51" s="123"/>
      <c r="S51" s="124"/>
      <c r="T51" s="122"/>
      <c r="U51" s="123"/>
      <c r="V51" s="124"/>
      <c r="W51" s="122"/>
      <c r="X51" s="123"/>
      <c r="Y51" s="124"/>
      <c r="Z51" s="122"/>
      <c r="AA51" s="123"/>
      <c r="AB51" s="124"/>
      <c r="AC51" s="122"/>
      <c r="AD51" s="123"/>
      <c r="AE51" s="124"/>
      <c r="AF51" s="122"/>
      <c r="AG51" s="123"/>
      <c r="AH51" s="124"/>
      <c r="AI51" s="122"/>
      <c r="AJ51" s="123"/>
      <c r="AK51" s="124"/>
      <c r="AL51" s="122"/>
      <c r="AM51" s="123"/>
      <c r="AN51" s="124"/>
      <c r="AO51" s="125"/>
    </row>
    <row r="52" spans="1:41" s="200" customFormat="1" ht="13.8" thickBot="1" x14ac:dyDescent="0.3">
      <c r="A52" s="553"/>
      <c r="B52" s="507"/>
      <c r="C52" s="124"/>
      <c r="D52" s="126"/>
      <c r="E52" s="117"/>
      <c r="F52" s="123"/>
      <c r="G52" s="124"/>
      <c r="H52" s="122"/>
      <c r="I52" s="123"/>
      <c r="J52" s="124"/>
      <c r="K52" s="122"/>
      <c r="L52" s="123"/>
      <c r="M52" s="124"/>
      <c r="N52" s="122"/>
      <c r="O52" s="123"/>
      <c r="P52" s="124"/>
      <c r="Q52" s="122"/>
      <c r="R52" s="123"/>
      <c r="S52" s="124"/>
      <c r="T52" s="122"/>
      <c r="U52" s="123"/>
      <c r="V52" s="124"/>
      <c r="W52" s="122"/>
      <c r="X52" s="123"/>
      <c r="Y52" s="124"/>
      <c r="Z52" s="122"/>
      <c r="AA52" s="123"/>
      <c r="AB52" s="124"/>
      <c r="AC52" s="122"/>
      <c r="AD52" s="123"/>
      <c r="AE52" s="124"/>
      <c r="AF52" s="122"/>
      <c r="AG52" s="123"/>
      <c r="AH52" s="124"/>
      <c r="AI52" s="122"/>
      <c r="AJ52" s="123"/>
      <c r="AK52" s="124"/>
      <c r="AL52" s="122"/>
      <c r="AM52" s="123"/>
      <c r="AN52" s="124"/>
      <c r="AO52" s="125"/>
    </row>
    <row r="53" spans="1:41" s="200" customFormat="1" ht="13.8" thickBot="1" x14ac:dyDescent="0.3">
      <c r="A53" s="553"/>
      <c r="B53" s="507"/>
      <c r="C53" s="124"/>
      <c r="D53" s="110"/>
      <c r="E53" s="122"/>
      <c r="F53" s="123"/>
      <c r="G53" s="124"/>
      <c r="H53" s="122"/>
      <c r="I53" s="123"/>
      <c r="J53" s="124"/>
      <c r="K53" s="122"/>
      <c r="L53" s="123"/>
      <c r="M53" s="124"/>
      <c r="N53" s="122"/>
      <c r="O53" s="123"/>
      <c r="P53" s="124"/>
      <c r="Q53" s="122"/>
      <c r="R53" s="123"/>
      <c r="S53" s="124"/>
      <c r="T53" s="122"/>
      <c r="U53" s="123"/>
      <c r="V53" s="124"/>
      <c r="W53" s="122"/>
      <c r="X53" s="123"/>
      <c r="Y53" s="124"/>
      <c r="Z53" s="122"/>
      <c r="AA53" s="123"/>
      <c r="AB53" s="124"/>
      <c r="AC53" s="122"/>
      <c r="AD53" s="123"/>
      <c r="AE53" s="124"/>
      <c r="AF53" s="122"/>
      <c r="AG53" s="123"/>
      <c r="AH53" s="124"/>
      <c r="AI53" s="122"/>
      <c r="AJ53" s="123"/>
      <c r="AK53" s="124"/>
      <c r="AL53" s="122"/>
      <c r="AM53" s="123"/>
      <c r="AN53" s="124"/>
      <c r="AO53" s="125"/>
    </row>
    <row r="54" spans="1:41" s="200" customFormat="1" ht="13.8" thickBot="1" x14ac:dyDescent="0.3">
      <c r="A54" s="553"/>
      <c r="B54" s="507"/>
      <c r="C54" s="124"/>
      <c r="D54" s="127"/>
      <c r="E54" s="122"/>
      <c r="F54" s="123"/>
      <c r="G54" s="124"/>
      <c r="H54" s="122"/>
      <c r="I54" s="123"/>
      <c r="J54" s="124"/>
      <c r="K54" s="122"/>
      <c r="L54" s="123"/>
      <c r="M54" s="124"/>
      <c r="N54" s="122"/>
      <c r="O54" s="123"/>
      <c r="P54" s="124"/>
      <c r="Q54" s="122"/>
      <c r="R54" s="123"/>
      <c r="S54" s="124"/>
      <c r="T54" s="122"/>
      <c r="U54" s="123"/>
      <c r="V54" s="124"/>
      <c r="W54" s="122"/>
      <c r="X54" s="123"/>
      <c r="Y54" s="124"/>
      <c r="Z54" s="122"/>
      <c r="AA54" s="123"/>
      <c r="AB54" s="124"/>
      <c r="AC54" s="122"/>
      <c r="AD54" s="123"/>
      <c r="AE54" s="124"/>
      <c r="AF54" s="122"/>
      <c r="AG54" s="123"/>
      <c r="AH54" s="124"/>
      <c r="AI54" s="122"/>
      <c r="AJ54" s="123"/>
      <c r="AK54" s="124"/>
      <c r="AL54" s="122"/>
      <c r="AM54" s="123"/>
      <c r="AN54" s="124"/>
      <c r="AO54" s="125"/>
    </row>
    <row r="55" spans="1:41" s="200" customFormat="1" ht="13.8" thickBot="1" x14ac:dyDescent="0.3">
      <c r="A55" s="553"/>
      <c r="B55" s="507"/>
      <c r="C55" s="124"/>
      <c r="D55" s="126"/>
      <c r="E55" s="117"/>
      <c r="F55" s="123"/>
      <c r="G55" s="124"/>
      <c r="H55" s="122"/>
      <c r="I55" s="123"/>
      <c r="J55" s="124"/>
      <c r="K55" s="122"/>
      <c r="L55" s="123"/>
      <c r="M55" s="124"/>
      <c r="N55" s="122"/>
      <c r="O55" s="123"/>
      <c r="P55" s="124"/>
      <c r="Q55" s="122"/>
      <c r="R55" s="123"/>
      <c r="S55" s="124"/>
      <c r="T55" s="122"/>
      <c r="U55" s="123"/>
      <c r="V55" s="124"/>
      <c r="W55" s="122"/>
      <c r="X55" s="123"/>
      <c r="Y55" s="124"/>
      <c r="Z55" s="122"/>
      <c r="AA55" s="123"/>
      <c r="AB55" s="124"/>
      <c r="AC55" s="122"/>
      <c r="AD55" s="123"/>
      <c r="AE55" s="124"/>
      <c r="AF55" s="122"/>
      <c r="AG55" s="123"/>
      <c r="AH55" s="124"/>
      <c r="AI55" s="122"/>
      <c r="AJ55" s="123"/>
      <c r="AK55" s="124"/>
      <c r="AL55" s="122"/>
      <c r="AM55" s="123"/>
      <c r="AN55" s="124"/>
      <c r="AO55" s="125"/>
    </row>
    <row r="56" spans="1:41" s="200" customFormat="1" ht="13.5" customHeight="1" thickBot="1" x14ac:dyDescent="0.3">
      <c r="A56" s="553"/>
      <c r="B56" s="507"/>
      <c r="C56" s="124"/>
      <c r="D56" s="110"/>
      <c r="E56" s="122"/>
      <c r="F56" s="123"/>
      <c r="G56" s="124"/>
      <c r="H56" s="122"/>
      <c r="I56" s="123"/>
      <c r="J56" s="124"/>
      <c r="K56" s="122"/>
      <c r="L56" s="123"/>
      <c r="M56" s="124"/>
      <c r="N56" s="122"/>
      <c r="O56" s="123"/>
      <c r="P56" s="124"/>
      <c r="Q56" s="122"/>
      <c r="R56" s="123"/>
      <c r="S56" s="124"/>
      <c r="T56" s="122"/>
      <c r="U56" s="123"/>
      <c r="V56" s="124"/>
      <c r="W56" s="122"/>
      <c r="X56" s="123"/>
      <c r="Y56" s="124"/>
      <c r="Z56" s="122"/>
      <c r="AA56" s="123"/>
      <c r="AB56" s="124"/>
      <c r="AC56" s="122"/>
      <c r="AD56" s="123"/>
      <c r="AE56" s="124"/>
      <c r="AF56" s="122"/>
      <c r="AG56" s="123"/>
      <c r="AH56" s="124"/>
      <c r="AI56" s="122"/>
      <c r="AJ56" s="123"/>
      <c r="AK56" s="124"/>
      <c r="AL56" s="122"/>
      <c r="AM56" s="123"/>
      <c r="AN56" s="124"/>
      <c r="AO56" s="125"/>
    </row>
    <row r="57" spans="1:41" s="200" customFormat="1" ht="13.8" thickBot="1" x14ac:dyDescent="0.3">
      <c r="A57" s="553"/>
      <c r="B57" s="508"/>
      <c r="C57" s="126"/>
      <c r="D57" s="128"/>
      <c r="E57" s="122"/>
      <c r="F57" s="129"/>
      <c r="G57" s="126"/>
      <c r="H57" s="130"/>
      <c r="I57" s="129"/>
      <c r="J57" s="126"/>
      <c r="K57" s="130"/>
      <c r="L57" s="129"/>
      <c r="M57" s="126"/>
      <c r="N57" s="130"/>
      <c r="O57" s="129"/>
      <c r="P57" s="126"/>
      <c r="Q57" s="130"/>
      <c r="R57" s="129"/>
      <c r="S57" s="126"/>
      <c r="T57" s="130"/>
      <c r="U57" s="129"/>
      <c r="V57" s="126"/>
      <c r="W57" s="130"/>
      <c r="X57" s="129"/>
      <c r="Y57" s="126"/>
      <c r="Z57" s="130"/>
      <c r="AA57" s="129"/>
      <c r="AB57" s="126"/>
      <c r="AC57" s="130"/>
      <c r="AD57" s="129"/>
      <c r="AE57" s="126"/>
      <c r="AF57" s="130"/>
      <c r="AG57" s="129"/>
      <c r="AH57" s="126"/>
      <c r="AI57" s="130"/>
      <c r="AJ57" s="129"/>
      <c r="AK57" s="126"/>
      <c r="AL57" s="130"/>
      <c r="AM57" s="129"/>
      <c r="AN57" s="126"/>
      <c r="AO57" s="131"/>
    </row>
    <row r="58" spans="1:41" s="200" customFormat="1" ht="13.8" thickBot="1" x14ac:dyDescent="0.3">
      <c r="A58" s="553"/>
      <c r="B58" s="509" t="s">
        <v>522</v>
      </c>
      <c r="C58" s="509"/>
      <c r="D58" s="509"/>
      <c r="E58" s="132"/>
      <c r="F58" s="133"/>
      <c r="G58" s="119"/>
      <c r="H58" s="120"/>
      <c r="I58" s="133"/>
      <c r="J58" s="119"/>
      <c r="K58" s="120"/>
      <c r="L58" s="133"/>
      <c r="M58" s="119"/>
      <c r="N58" s="120"/>
      <c r="O58" s="133"/>
      <c r="P58" s="119"/>
      <c r="Q58" s="120"/>
      <c r="R58" s="133"/>
      <c r="S58" s="119"/>
      <c r="T58" s="120"/>
      <c r="U58" s="133"/>
      <c r="V58" s="119"/>
      <c r="W58" s="120"/>
      <c r="X58" s="133"/>
      <c r="Y58" s="119"/>
      <c r="Z58" s="120"/>
      <c r="AA58" s="133"/>
      <c r="AB58" s="119"/>
      <c r="AC58" s="120"/>
      <c r="AD58" s="133"/>
      <c r="AE58" s="119"/>
      <c r="AF58" s="120"/>
      <c r="AG58" s="133"/>
      <c r="AH58" s="119"/>
      <c r="AI58" s="120"/>
      <c r="AJ58" s="133"/>
      <c r="AK58" s="119"/>
      <c r="AL58" s="120"/>
      <c r="AM58" s="133"/>
      <c r="AN58" s="119"/>
      <c r="AO58" s="121"/>
    </row>
    <row r="59" spans="1:41" s="200" customFormat="1" ht="13.8" thickBot="1" x14ac:dyDescent="0.3">
      <c r="A59" s="553"/>
      <c r="B59" s="510"/>
      <c r="C59" s="510"/>
      <c r="D59" s="510"/>
      <c r="E59" s="134"/>
      <c r="F59" s="135"/>
      <c r="G59" s="124"/>
      <c r="H59" s="122"/>
      <c r="I59" s="135"/>
      <c r="J59" s="124"/>
      <c r="K59" s="122"/>
      <c r="L59" s="135"/>
      <c r="M59" s="124"/>
      <c r="N59" s="122"/>
      <c r="O59" s="135"/>
      <c r="P59" s="124"/>
      <c r="Q59" s="122"/>
      <c r="R59" s="135"/>
      <c r="S59" s="124"/>
      <c r="T59" s="122"/>
      <c r="U59" s="135"/>
      <c r="V59" s="124"/>
      <c r="W59" s="122"/>
      <c r="X59" s="135"/>
      <c r="Y59" s="124"/>
      <c r="Z59" s="122"/>
      <c r="AA59" s="135"/>
      <c r="AB59" s="124"/>
      <c r="AC59" s="122"/>
      <c r="AD59" s="135"/>
      <c r="AE59" s="124"/>
      <c r="AF59" s="122"/>
      <c r="AG59" s="135"/>
      <c r="AH59" s="124"/>
      <c r="AI59" s="122"/>
      <c r="AJ59" s="135"/>
      <c r="AK59" s="124"/>
      <c r="AL59" s="122"/>
      <c r="AM59" s="135"/>
      <c r="AN59" s="124"/>
      <c r="AO59" s="125"/>
    </row>
    <row r="60" spans="1:41" s="200" customFormat="1" ht="13.8" thickBot="1" x14ac:dyDescent="0.3">
      <c r="A60" s="553"/>
      <c r="B60" s="511"/>
      <c r="C60" s="511"/>
      <c r="D60" s="511"/>
      <c r="E60" s="136"/>
      <c r="F60" s="137"/>
      <c r="G60" s="582">
        <v>0.124</v>
      </c>
      <c r="H60" s="583">
        <v>7.4999999999999997E-2</v>
      </c>
      <c r="I60" s="137"/>
      <c r="J60" s="582">
        <v>0.124</v>
      </c>
      <c r="K60" s="583">
        <v>7.5999999999999998E-2</v>
      </c>
      <c r="L60" s="137"/>
      <c r="M60" s="582">
        <v>0.124</v>
      </c>
      <c r="N60" s="583">
        <v>7.5999999999999998E-2</v>
      </c>
      <c r="O60" s="137"/>
      <c r="P60" s="582">
        <v>0.124</v>
      </c>
      <c r="Q60" s="583">
        <v>7.5999999999999998E-2</v>
      </c>
      <c r="R60" s="137"/>
      <c r="S60" s="582">
        <v>0.124</v>
      </c>
      <c r="T60" s="583">
        <v>7.5999999999999998E-2</v>
      </c>
      <c r="U60" s="137"/>
      <c r="V60" s="582">
        <v>0.125</v>
      </c>
      <c r="W60" s="583">
        <v>7.5999999999999998E-2</v>
      </c>
      <c r="X60" s="137"/>
      <c r="Y60" s="582">
        <v>0.125</v>
      </c>
      <c r="Z60" s="583">
        <v>7.5999999999999998E-2</v>
      </c>
      <c r="AA60" s="137"/>
      <c r="AB60" s="582">
        <v>0.125</v>
      </c>
      <c r="AC60" s="583">
        <v>7.5999999999999998E-2</v>
      </c>
      <c r="AD60" s="137"/>
      <c r="AE60" s="582">
        <v>0.125</v>
      </c>
      <c r="AF60" s="583">
        <v>7.5999999999999998E-2</v>
      </c>
      <c r="AG60" s="137"/>
      <c r="AH60" s="582">
        <v>0.125</v>
      </c>
      <c r="AI60" s="583">
        <v>7.5999999999999998E-2</v>
      </c>
      <c r="AJ60" s="137"/>
      <c r="AK60" s="582">
        <v>0.125</v>
      </c>
      <c r="AL60" s="583">
        <v>7.5999999999999998E-2</v>
      </c>
      <c r="AM60" s="137"/>
      <c r="AN60" s="582">
        <v>0.125</v>
      </c>
      <c r="AO60" s="583">
        <v>7.5999999999999998E-2</v>
      </c>
    </row>
    <row r="61" spans="1:41" s="200" customFormat="1" ht="13.8" thickBot="1" x14ac:dyDescent="0.3">
      <c r="A61" s="512"/>
      <c r="B61" s="514" t="s">
        <v>523</v>
      </c>
      <c r="C61" s="515"/>
      <c r="D61" s="516"/>
      <c r="E61" s="139" t="s">
        <v>497</v>
      </c>
      <c r="F61" s="493" t="s">
        <v>513</v>
      </c>
      <c r="G61" s="495" t="s">
        <v>514</v>
      </c>
      <c r="H61" s="497" t="s">
        <v>515</v>
      </c>
      <c r="I61" s="493" t="s">
        <v>513</v>
      </c>
      <c r="J61" s="495" t="s">
        <v>514</v>
      </c>
      <c r="K61" s="497" t="s">
        <v>515</v>
      </c>
      <c r="L61" s="493" t="s">
        <v>513</v>
      </c>
      <c r="M61" s="495" t="s">
        <v>514</v>
      </c>
      <c r="N61" s="497" t="s">
        <v>515</v>
      </c>
      <c r="O61" s="493" t="s">
        <v>513</v>
      </c>
      <c r="P61" s="495" t="s">
        <v>514</v>
      </c>
      <c r="Q61" s="497" t="s">
        <v>515</v>
      </c>
      <c r="R61" s="493" t="s">
        <v>513</v>
      </c>
      <c r="S61" s="495" t="s">
        <v>514</v>
      </c>
      <c r="T61" s="497" t="s">
        <v>515</v>
      </c>
      <c r="U61" s="493" t="s">
        <v>513</v>
      </c>
      <c r="V61" s="495" t="s">
        <v>514</v>
      </c>
      <c r="W61" s="497" t="s">
        <v>515</v>
      </c>
      <c r="X61" s="493" t="s">
        <v>513</v>
      </c>
      <c r="Y61" s="495" t="s">
        <v>514</v>
      </c>
      <c r="Z61" s="497" t="s">
        <v>515</v>
      </c>
      <c r="AA61" s="493" t="s">
        <v>513</v>
      </c>
      <c r="AB61" s="495" t="s">
        <v>514</v>
      </c>
      <c r="AC61" s="497" t="s">
        <v>515</v>
      </c>
      <c r="AD61" s="493" t="s">
        <v>513</v>
      </c>
      <c r="AE61" s="495" t="s">
        <v>514</v>
      </c>
      <c r="AF61" s="497" t="s">
        <v>515</v>
      </c>
      <c r="AG61" s="493" t="s">
        <v>513</v>
      </c>
      <c r="AH61" s="495" t="s">
        <v>514</v>
      </c>
      <c r="AI61" s="497" t="s">
        <v>515</v>
      </c>
      <c r="AJ61" s="493" t="s">
        <v>513</v>
      </c>
      <c r="AK61" s="495" t="s">
        <v>514</v>
      </c>
      <c r="AL61" s="497" t="s">
        <v>515</v>
      </c>
      <c r="AM61" s="493" t="s">
        <v>513</v>
      </c>
      <c r="AN61" s="495" t="s">
        <v>514</v>
      </c>
      <c r="AO61" s="497" t="s">
        <v>515</v>
      </c>
    </row>
    <row r="62" spans="1:41" s="200" customFormat="1" ht="13.8" thickBot="1" x14ac:dyDescent="0.3">
      <c r="A62" s="513"/>
      <c r="B62" s="517"/>
      <c r="C62" s="518"/>
      <c r="D62" s="519"/>
      <c r="E62" s="140" t="s">
        <v>512</v>
      </c>
      <c r="F62" s="494"/>
      <c r="G62" s="496"/>
      <c r="H62" s="498"/>
      <c r="I62" s="494"/>
      <c r="J62" s="496"/>
      <c r="K62" s="498"/>
      <c r="L62" s="494"/>
      <c r="M62" s="496"/>
      <c r="N62" s="498"/>
      <c r="O62" s="494"/>
      <c r="P62" s="496"/>
      <c r="Q62" s="498"/>
      <c r="R62" s="494"/>
      <c r="S62" s="496"/>
      <c r="T62" s="498"/>
      <c r="U62" s="494"/>
      <c r="V62" s="496"/>
      <c r="W62" s="498"/>
      <c r="X62" s="494"/>
      <c r="Y62" s="496"/>
      <c r="Z62" s="498"/>
      <c r="AA62" s="494"/>
      <c r="AB62" s="496"/>
      <c r="AC62" s="498"/>
      <c r="AD62" s="494"/>
      <c r="AE62" s="496"/>
      <c r="AF62" s="498"/>
      <c r="AG62" s="494"/>
      <c r="AH62" s="496"/>
      <c r="AI62" s="498"/>
      <c r="AJ62" s="494"/>
      <c r="AK62" s="496"/>
      <c r="AL62" s="498"/>
      <c r="AM62" s="494"/>
      <c r="AN62" s="496"/>
      <c r="AO62" s="498"/>
    </row>
    <row r="63" spans="1:41" s="200" customFormat="1" ht="13.8" thickBot="1" x14ac:dyDescent="0.3">
      <c r="A63" s="513"/>
      <c r="B63" s="520"/>
      <c r="C63" s="521"/>
      <c r="D63" s="522"/>
      <c r="E63" s="141" t="s">
        <v>517</v>
      </c>
      <c r="F63" s="142" t="s">
        <v>25</v>
      </c>
      <c r="G63" s="115" t="s">
        <v>518</v>
      </c>
      <c r="H63" s="115" t="s">
        <v>519</v>
      </c>
      <c r="I63" s="142" t="s">
        <v>25</v>
      </c>
      <c r="J63" s="115" t="s">
        <v>518</v>
      </c>
      <c r="K63" s="115" t="s">
        <v>519</v>
      </c>
      <c r="L63" s="142" t="s">
        <v>25</v>
      </c>
      <c r="M63" s="115" t="s">
        <v>518</v>
      </c>
      <c r="N63" s="115" t="s">
        <v>519</v>
      </c>
      <c r="O63" s="142" t="s">
        <v>25</v>
      </c>
      <c r="P63" s="115" t="s">
        <v>518</v>
      </c>
      <c r="Q63" s="115" t="s">
        <v>519</v>
      </c>
      <c r="R63" s="142" t="s">
        <v>25</v>
      </c>
      <c r="S63" s="115" t="s">
        <v>518</v>
      </c>
      <c r="T63" s="115" t="s">
        <v>519</v>
      </c>
      <c r="U63" s="142" t="s">
        <v>25</v>
      </c>
      <c r="V63" s="115" t="s">
        <v>518</v>
      </c>
      <c r="W63" s="115" t="s">
        <v>519</v>
      </c>
      <c r="X63" s="142" t="s">
        <v>25</v>
      </c>
      <c r="Y63" s="115" t="s">
        <v>518</v>
      </c>
      <c r="Z63" s="115" t="s">
        <v>519</v>
      </c>
      <c r="AA63" s="142" t="s">
        <v>25</v>
      </c>
      <c r="AB63" s="115" t="s">
        <v>518</v>
      </c>
      <c r="AC63" s="115" t="s">
        <v>519</v>
      </c>
      <c r="AD63" s="142" t="s">
        <v>25</v>
      </c>
      <c r="AE63" s="115" t="s">
        <v>518</v>
      </c>
      <c r="AF63" s="115" t="s">
        <v>519</v>
      </c>
      <c r="AG63" s="142" t="s">
        <v>25</v>
      </c>
      <c r="AH63" s="115" t="s">
        <v>518</v>
      </c>
      <c r="AI63" s="115" t="s">
        <v>519</v>
      </c>
      <c r="AJ63" s="142" t="s">
        <v>25</v>
      </c>
      <c r="AK63" s="115" t="s">
        <v>518</v>
      </c>
      <c r="AL63" s="115" t="s">
        <v>519</v>
      </c>
      <c r="AM63" s="142" t="s">
        <v>25</v>
      </c>
      <c r="AN63" s="115" t="s">
        <v>518</v>
      </c>
      <c r="AO63" s="116" t="s">
        <v>519</v>
      </c>
    </row>
    <row r="64" spans="1:41" s="200" customFormat="1" ht="28.2" customHeight="1" thickBot="1" x14ac:dyDescent="0.3">
      <c r="A64" s="513"/>
      <c r="B64" s="584" t="s">
        <v>1019</v>
      </c>
      <c r="C64" s="585"/>
      <c r="D64" s="586"/>
      <c r="E64" s="132">
        <v>110</v>
      </c>
      <c r="F64" s="118"/>
      <c r="G64" s="582"/>
      <c r="H64" s="583"/>
      <c r="I64" s="581"/>
      <c r="J64" s="582"/>
      <c r="K64" s="583"/>
      <c r="L64" s="581"/>
      <c r="M64" s="582"/>
      <c r="N64" s="583"/>
      <c r="O64" s="581"/>
      <c r="P64" s="582"/>
      <c r="Q64" s="583"/>
      <c r="R64" s="581"/>
      <c r="S64" s="582"/>
      <c r="T64" s="583"/>
      <c r="U64" s="581"/>
      <c r="V64" s="582"/>
      <c r="W64" s="583"/>
      <c r="X64" s="581"/>
      <c r="Y64" s="582"/>
      <c r="Z64" s="583"/>
      <c r="AA64" s="581"/>
      <c r="AB64" s="582"/>
      <c r="AC64" s="583"/>
      <c r="AD64" s="581"/>
      <c r="AE64" s="582"/>
      <c r="AF64" s="583"/>
      <c r="AG64" s="581"/>
      <c r="AH64" s="582"/>
      <c r="AI64" s="583"/>
      <c r="AJ64" s="581"/>
      <c r="AK64" s="582"/>
      <c r="AL64" s="583"/>
      <c r="AM64" s="581"/>
      <c r="AN64" s="582"/>
      <c r="AO64" s="583"/>
    </row>
    <row r="65" spans="1:41" s="200" customFormat="1" ht="27.6" customHeight="1" thickBot="1" x14ac:dyDescent="0.3">
      <c r="A65" s="513"/>
      <c r="B65" s="587" t="s">
        <v>1020</v>
      </c>
      <c r="C65" s="588"/>
      <c r="D65" s="589"/>
      <c r="E65" s="134">
        <v>110</v>
      </c>
      <c r="F65" s="123"/>
      <c r="G65" s="124"/>
      <c r="H65" s="122"/>
      <c r="I65" s="123"/>
      <c r="J65" s="124"/>
      <c r="K65" s="122"/>
      <c r="L65" s="123"/>
      <c r="M65" s="124"/>
      <c r="N65" s="122"/>
      <c r="O65" s="123"/>
      <c r="P65" s="124"/>
      <c r="Q65" s="122"/>
      <c r="R65" s="123"/>
      <c r="S65" s="124"/>
      <c r="T65" s="122"/>
      <c r="U65" s="123"/>
      <c r="V65" s="124"/>
      <c r="W65" s="122"/>
      <c r="X65" s="123"/>
      <c r="Y65" s="124"/>
      <c r="Z65" s="122"/>
      <c r="AA65" s="123"/>
      <c r="AB65" s="124"/>
      <c r="AC65" s="122"/>
      <c r="AD65" s="123"/>
      <c r="AE65" s="124"/>
      <c r="AF65" s="122"/>
      <c r="AG65" s="123"/>
      <c r="AH65" s="124"/>
      <c r="AI65" s="122"/>
      <c r="AJ65" s="123"/>
      <c r="AK65" s="124"/>
      <c r="AL65" s="122"/>
      <c r="AM65" s="123"/>
      <c r="AN65" s="124"/>
      <c r="AO65" s="125"/>
    </row>
    <row r="66" spans="1:41" s="200" customFormat="1" ht="13.8" thickBot="1" x14ac:dyDescent="0.3">
      <c r="A66" s="513"/>
      <c r="B66" s="529"/>
      <c r="C66" s="532"/>
      <c r="D66" s="533"/>
      <c r="E66" s="134"/>
      <c r="F66" s="123"/>
      <c r="G66" s="124"/>
      <c r="H66" s="122"/>
      <c r="I66" s="123"/>
      <c r="J66" s="124"/>
      <c r="K66" s="122"/>
      <c r="L66" s="123"/>
      <c r="M66" s="124"/>
      <c r="N66" s="122"/>
      <c r="O66" s="123"/>
      <c r="P66" s="124"/>
      <c r="Q66" s="122"/>
      <c r="R66" s="123"/>
      <c r="S66" s="124"/>
      <c r="T66" s="122"/>
      <c r="U66" s="123"/>
      <c r="V66" s="124"/>
      <c r="W66" s="122"/>
      <c r="X66" s="123"/>
      <c r="Y66" s="124"/>
      <c r="Z66" s="122"/>
      <c r="AA66" s="123"/>
      <c r="AB66" s="124"/>
      <c r="AC66" s="122"/>
      <c r="AD66" s="123"/>
      <c r="AE66" s="124"/>
      <c r="AF66" s="122"/>
      <c r="AG66" s="123"/>
      <c r="AH66" s="124"/>
      <c r="AI66" s="122"/>
      <c r="AJ66" s="123"/>
      <c r="AK66" s="124"/>
      <c r="AL66" s="122"/>
      <c r="AM66" s="123"/>
      <c r="AN66" s="124"/>
      <c r="AO66" s="125"/>
    </row>
    <row r="67" spans="1:41" s="200" customFormat="1" ht="13.8" thickBot="1" x14ac:dyDescent="0.3">
      <c r="A67" s="513"/>
      <c r="B67" s="529"/>
      <c r="C67" s="532"/>
      <c r="D67" s="533"/>
      <c r="E67" s="134"/>
      <c r="F67" s="123"/>
      <c r="G67" s="124"/>
      <c r="H67" s="122"/>
      <c r="I67" s="123"/>
      <c r="J67" s="124"/>
      <c r="K67" s="122"/>
      <c r="L67" s="123"/>
      <c r="M67" s="124"/>
      <c r="N67" s="122"/>
      <c r="O67" s="123"/>
      <c r="P67" s="124"/>
      <c r="Q67" s="122"/>
      <c r="R67" s="123"/>
      <c r="S67" s="124"/>
      <c r="T67" s="122"/>
      <c r="U67" s="123"/>
      <c r="V67" s="124"/>
      <c r="W67" s="122"/>
      <c r="X67" s="123"/>
      <c r="Y67" s="124"/>
      <c r="Z67" s="122"/>
      <c r="AA67" s="123"/>
      <c r="AB67" s="124"/>
      <c r="AC67" s="122"/>
      <c r="AD67" s="123"/>
      <c r="AE67" s="124"/>
      <c r="AF67" s="122"/>
      <c r="AG67" s="123"/>
      <c r="AH67" s="124"/>
      <c r="AI67" s="122"/>
      <c r="AJ67" s="123"/>
      <c r="AK67" s="124"/>
      <c r="AL67" s="122"/>
      <c r="AM67" s="123"/>
      <c r="AN67" s="124"/>
      <c r="AO67" s="125"/>
    </row>
    <row r="68" spans="1:41" s="200" customFormat="1" ht="13.8" thickBot="1" x14ac:dyDescent="0.3">
      <c r="A68" s="513"/>
      <c r="B68" s="529"/>
      <c r="C68" s="532"/>
      <c r="D68" s="533"/>
      <c r="E68" s="134"/>
      <c r="F68" s="123"/>
      <c r="G68" s="124"/>
      <c r="H68" s="122"/>
      <c r="I68" s="123"/>
      <c r="J68" s="124"/>
      <c r="K68" s="122"/>
      <c r="L68" s="123"/>
      <c r="M68" s="124"/>
      <c r="N68" s="122"/>
      <c r="O68" s="123"/>
      <c r="P68" s="124"/>
      <c r="Q68" s="122"/>
      <c r="R68" s="123"/>
      <c r="S68" s="124"/>
      <c r="T68" s="122"/>
      <c r="U68" s="123"/>
      <c r="V68" s="124"/>
      <c r="W68" s="122"/>
      <c r="X68" s="123"/>
      <c r="Y68" s="124"/>
      <c r="Z68" s="122"/>
      <c r="AA68" s="123"/>
      <c r="AB68" s="124"/>
      <c r="AC68" s="122"/>
      <c r="AD68" s="123"/>
      <c r="AE68" s="124"/>
      <c r="AF68" s="122"/>
      <c r="AG68" s="123"/>
      <c r="AH68" s="124"/>
      <c r="AI68" s="122"/>
      <c r="AJ68" s="123"/>
      <c r="AK68" s="124"/>
      <c r="AL68" s="122"/>
      <c r="AM68" s="123"/>
      <c r="AN68" s="124"/>
      <c r="AO68" s="125"/>
    </row>
    <row r="69" spans="1:41" s="200" customFormat="1" ht="13.8" thickBot="1" x14ac:dyDescent="0.3">
      <c r="A69" s="513"/>
      <c r="B69" s="529"/>
      <c r="C69" s="532"/>
      <c r="D69" s="533"/>
      <c r="E69" s="134"/>
      <c r="F69" s="123"/>
      <c r="G69" s="124"/>
      <c r="H69" s="122"/>
      <c r="I69" s="123"/>
      <c r="J69" s="124"/>
      <c r="K69" s="122"/>
      <c r="L69" s="123"/>
      <c r="M69" s="124"/>
      <c r="N69" s="122"/>
      <c r="O69" s="123"/>
      <c r="P69" s="124"/>
      <c r="Q69" s="122"/>
      <c r="R69" s="123"/>
      <c r="S69" s="124"/>
      <c r="T69" s="122"/>
      <c r="U69" s="123"/>
      <c r="V69" s="124"/>
      <c r="W69" s="122"/>
      <c r="X69" s="123"/>
      <c r="Y69" s="124"/>
      <c r="Z69" s="122"/>
      <c r="AA69" s="123"/>
      <c r="AB69" s="124"/>
      <c r="AC69" s="122"/>
      <c r="AD69" s="123"/>
      <c r="AE69" s="124"/>
      <c r="AF69" s="122"/>
      <c r="AG69" s="123"/>
      <c r="AH69" s="124"/>
      <c r="AI69" s="122"/>
      <c r="AJ69" s="123"/>
      <c r="AK69" s="124"/>
      <c r="AL69" s="122"/>
      <c r="AM69" s="123"/>
      <c r="AN69" s="124"/>
      <c r="AO69" s="125"/>
    </row>
    <row r="70" spans="1:41" s="200" customFormat="1" ht="13.8" thickBot="1" x14ac:dyDescent="0.3">
      <c r="A70" s="513"/>
      <c r="B70" s="529"/>
      <c r="C70" s="532"/>
      <c r="D70" s="533"/>
      <c r="E70" s="134"/>
      <c r="F70" s="123"/>
      <c r="G70" s="124"/>
      <c r="H70" s="122"/>
      <c r="I70" s="123"/>
      <c r="J70" s="124"/>
      <c r="K70" s="122"/>
      <c r="L70" s="123"/>
      <c r="M70" s="124"/>
      <c r="N70" s="122"/>
      <c r="O70" s="123"/>
      <c r="P70" s="124"/>
      <c r="Q70" s="122"/>
      <c r="R70" s="123"/>
      <c r="S70" s="124"/>
      <c r="T70" s="122"/>
      <c r="U70" s="123"/>
      <c r="V70" s="124"/>
      <c r="W70" s="122"/>
      <c r="X70" s="123"/>
      <c r="Y70" s="124"/>
      <c r="Z70" s="122"/>
      <c r="AA70" s="123"/>
      <c r="AB70" s="124"/>
      <c r="AC70" s="122"/>
      <c r="AD70" s="123"/>
      <c r="AE70" s="124"/>
      <c r="AF70" s="122"/>
      <c r="AG70" s="123"/>
      <c r="AH70" s="124"/>
      <c r="AI70" s="122"/>
      <c r="AJ70" s="123"/>
      <c r="AK70" s="124"/>
      <c r="AL70" s="122"/>
      <c r="AM70" s="123"/>
      <c r="AN70" s="124"/>
      <c r="AO70" s="125"/>
    </row>
    <row r="71" spans="1:41" s="200" customFormat="1" ht="13.8" thickBot="1" x14ac:dyDescent="0.3">
      <c r="A71" s="513"/>
      <c r="B71" s="529"/>
      <c r="C71" s="532"/>
      <c r="D71" s="533"/>
      <c r="E71" s="134"/>
      <c r="F71" s="123"/>
      <c r="G71" s="124"/>
      <c r="H71" s="122"/>
      <c r="I71" s="123"/>
      <c r="J71" s="124"/>
      <c r="K71" s="122"/>
      <c r="L71" s="123"/>
      <c r="M71" s="124"/>
      <c r="N71" s="122"/>
      <c r="O71" s="123"/>
      <c r="P71" s="124"/>
      <c r="Q71" s="122"/>
      <c r="R71" s="123"/>
      <c r="S71" s="124"/>
      <c r="T71" s="122"/>
      <c r="U71" s="123"/>
      <c r="V71" s="124"/>
      <c r="W71" s="122"/>
      <c r="X71" s="123"/>
      <c r="Y71" s="124"/>
      <c r="Z71" s="122"/>
      <c r="AA71" s="123"/>
      <c r="AB71" s="124"/>
      <c r="AC71" s="122"/>
      <c r="AD71" s="123"/>
      <c r="AE71" s="124"/>
      <c r="AF71" s="122"/>
      <c r="AG71" s="123"/>
      <c r="AH71" s="124"/>
      <c r="AI71" s="122"/>
      <c r="AJ71" s="123"/>
      <c r="AK71" s="124"/>
      <c r="AL71" s="122"/>
      <c r="AM71" s="123"/>
      <c r="AN71" s="124"/>
      <c r="AO71" s="125"/>
    </row>
    <row r="72" spans="1:41" s="200" customFormat="1" ht="13.8" thickBot="1" x14ac:dyDescent="0.3">
      <c r="A72" s="513"/>
      <c r="B72" s="529"/>
      <c r="C72" s="532"/>
      <c r="D72" s="533"/>
      <c r="E72" s="134"/>
      <c r="F72" s="123"/>
      <c r="G72" s="124"/>
      <c r="H72" s="122"/>
      <c r="I72" s="123"/>
      <c r="J72" s="124"/>
      <c r="K72" s="122"/>
      <c r="L72" s="123"/>
      <c r="M72" s="124"/>
      <c r="N72" s="122"/>
      <c r="O72" s="123"/>
      <c r="P72" s="124"/>
      <c r="Q72" s="122"/>
      <c r="R72" s="123"/>
      <c r="S72" s="124"/>
      <c r="T72" s="122"/>
      <c r="U72" s="123"/>
      <c r="V72" s="124"/>
      <c r="W72" s="122"/>
      <c r="X72" s="123"/>
      <c r="Y72" s="124"/>
      <c r="Z72" s="122"/>
      <c r="AA72" s="123"/>
      <c r="AB72" s="124"/>
      <c r="AC72" s="122"/>
      <c r="AD72" s="123"/>
      <c r="AE72" s="124"/>
      <c r="AF72" s="122"/>
      <c r="AG72" s="123"/>
      <c r="AH72" s="124"/>
      <c r="AI72" s="122"/>
      <c r="AJ72" s="123"/>
      <c r="AK72" s="124"/>
      <c r="AL72" s="122"/>
      <c r="AM72" s="123"/>
      <c r="AN72" s="124"/>
      <c r="AO72" s="125"/>
    </row>
    <row r="73" spans="1:41" s="200" customFormat="1" ht="13.8" thickBot="1" x14ac:dyDescent="0.3">
      <c r="A73" s="513"/>
      <c r="B73" s="529"/>
      <c r="C73" s="532"/>
      <c r="D73" s="533"/>
      <c r="E73" s="134"/>
      <c r="F73" s="123"/>
      <c r="G73" s="124"/>
      <c r="H73" s="122"/>
      <c r="I73" s="123"/>
      <c r="J73" s="124"/>
      <c r="K73" s="122"/>
      <c r="L73" s="123"/>
      <c r="M73" s="124"/>
      <c r="N73" s="122"/>
      <c r="O73" s="123"/>
      <c r="P73" s="124"/>
      <c r="Q73" s="122"/>
      <c r="R73" s="123"/>
      <c r="S73" s="124"/>
      <c r="T73" s="122"/>
      <c r="U73" s="123"/>
      <c r="V73" s="124"/>
      <c r="W73" s="122"/>
      <c r="X73" s="123"/>
      <c r="Y73" s="124"/>
      <c r="Z73" s="122"/>
      <c r="AA73" s="123"/>
      <c r="AB73" s="124"/>
      <c r="AC73" s="122"/>
      <c r="AD73" s="123"/>
      <c r="AE73" s="124"/>
      <c r="AF73" s="122"/>
      <c r="AG73" s="123"/>
      <c r="AH73" s="124"/>
      <c r="AI73" s="122"/>
      <c r="AJ73" s="123"/>
      <c r="AK73" s="124"/>
      <c r="AL73" s="122"/>
      <c r="AM73" s="123"/>
      <c r="AN73" s="124"/>
      <c r="AO73" s="125"/>
    </row>
    <row r="74" spans="1:41" s="200" customFormat="1" ht="13.8" thickBot="1" x14ac:dyDescent="0.3">
      <c r="A74" s="476" t="s">
        <v>526</v>
      </c>
      <c r="B74" s="477"/>
      <c r="C74" s="477"/>
      <c r="D74" s="478"/>
      <c r="E74" s="132" t="s">
        <v>1012</v>
      </c>
      <c r="F74" s="150"/>
      <c r="G74" s="151">
        <v>6.3</v>
      </c>
      <c r="H74" s="151"/>
      <c r="I74" s="150"/>
      <c r="J74" s="151">
        <v>6.3</v>
      </c>
      <c r="K74" s="205"/>
      <c r="L74" s="150"/>
      <c r="M74" s="151">
        <v>6.3</v>
      </c>
      <c r="N74" s="151"/>
      <c r="O74" s="150"/>
      <c r="P74" s="151">
        <v>6.3</v>
      </c>
      <c r="Q74" s="205"/>
      <c r="R74" s="150"/>
      <c r="S74" s="151">
        <v>6.3</v>
      </c>
      <c r="T74" s="151"/>
      <c r="U74" s="150"/>
      <c r="V74" s="151">
        <v>6.3</v>
      </c>
      <c r="W74" s="205"/>
      <c r="X74" s="150"/>
      <c r="Y74" s="151">
        <v>6.3</v>
      </c>
      <c r="Z74" s="151"/>
      <c r="AA74" s="150"/>
      <c r="AB74" s="151">
        <v>6.3</v>
      </c>
      <c r="AC74" s="205"/>
      <c r="AD74" s="150"/>
      <c r="AE74" s="151">
        <v>6.3</v>
      </c>
      <c r="AF74" s="151"/>
      <c r="AG74" s="150"/>
      <c r="AH74" s="151">
        <v>6.3</v>
      </c>
      <c r="AI74" s="205"/>
      <c r="AJ74" s="150"/>
      <c r="AK74" s="151">
        <v>6.3</v>
      </c>
      <c r="AL74" s="151"/>
      <c r="AM74" s="150"/>
      <c r="AN74" s="151">
        <v>6.3</v>
      </c>
      <c r="AO74" s="205"/>
    </row>
    <row r="75" spans="1:41" s="200" customFormat="1" ht="13.8" thickBot="1" x14ac:dyDescent="0.3">
      <c r="A75" s="473" t="s">
        <v>528</v>
      </c>
      <c r="B75" s="474"/>
      <c r="C75" s="474"/>
      <c r="D75" s="475"/>
      <c r="E75" s="201"/>
      <c r="F75" s="150"/>
      <c r="G75" s="151"/>
      <c r="H75" s="151"/>
      <c r="I75" s="150"/>
      <c r="J75" s="151"/>
      <c r="K75" s="205"/>
      <c r="L75" s="150"/>
      <c r="M75" s="151"/>
      <c r="N75" s="151"/>
      <c r="O75" s="150"/>
      <c r="P75" s="151"/>
      <c r="Q75" s="205"/>
      <c r="R75" s="150"/>
      <c r="S75" s="151"/>
      <c r="T75" s="151"/>
      <c r="U75" s="150"/>
      <c r="V75" s="151"/>
      <c r="W75" s="205"/>
      <c r="X75" s="150"/>
      <c r="Y75" s="151"/>
      <c r="Z75" s="151"/>
      <c r="AA75" s="150"/>
      <c r="AB75" s="151"/>
      <c r="AC75" s="205"/>
      <c r="AD75" s="150"/>
      <c r="AE75" s="151"/>
      <c r="AF75" s="151"/>
      <c r="AG75" s="150"/>
      <c r="AH75" s="151"/>
      <c r="AI75" s="205"/>
      <c r="AJ75" s="150"/>
      <c r="AK75" s="151"/>
      <c r="AL75" s="151"/>
      <c r="AM75" s="150"/>
      <c r="AN75" s="151"/>
      <c r="AO75" s="205"/>
    </row>
    <row r="76" spans="1:41" s="200" customFormat="1" ht="13.8" thickBot="1" x14ac:dyDescent="0.3">
      <c r="A76" s="487" t="s">
        <v>517</v>
      </c>
      <c r="B76" s="488"/>
      <c r="C76" s="488"/>
      <c r="D76" s="489"/>
      <c r="E76" s="201"/>
      <c r="F76" s="150"/>
      <c r="G76" s="151"/>
      <c r="H76" s="151"/>
      <c r="I76" s="150"/>
      <c r="J76" s="151"/>
      <c r="K76" s="205"/>
      <c r="L76" s="150"/>
      <c r="M76" s="151"/>
      <c r="N76" s="151"/>
      <c r="O76" s="150"/>
      <c r="P76" s="151"/>
      <c r="Q76" s="205"/>
      <c r="R76" s="150"/>
      <c r="S76" s="151"/>
      <c r="T76" s="151"/>
      <c r="U76" s="150"/>
      <c r="V76" s="151"/>
      <c r="W76" s="205"/>
      <c r="X76" s="150"/>
      <c r="Y76" s="151"/>
      <c r="Z76" s="151"/>
      <c r="AA76" s="150"/>
      <c r="AB76" s="151"/>
      <c r="AC76" s="205"/>
      <c r="AD76" s="150"/>
      <c r="AE76" s="151"/>
      <c r="AF76" s="151"/>
      <c r="AG76" s="150"/>
      <c r="AH76" s="151"/>
      <c r="AI76" s="205"/>
      <c r="AJ76" s="150"/>
      <c r="AK76" s="151"/>
      <c r="AL76" s="151"/>
      <c r="AM76" s="150"/>
      <c r="AN76" s="151"/>
      <c r="AO76" s="205"/>
    </row>
    <row r="77" spans="1:41" s="200" customFormat="1" x14ac:dyDescent="0.25">
      <c r="A77" s="476" t="s">
        <v>530</v>
      </c>
      <c r="B77" s="477"/>
      <c r="C77" s="477"/>
      <c r="D77" s="478"/>
      <c r="E77" s="139"/>
      <c r="F77" s="143"/>
      <c r="G77" s="144"/>
      <c r="H77" s="144"/>
      <c r="I77" s="143"/>
      <c r="J77" s="144"/>
      <c r="K77" s="145"/>
      <c r="L77" s="143"/>
      <c r="M77" s="144"/>
      <c r="N77" s="144"/>
      <c r="O77" s="143"/>
      <c r="P77" s="144"/>
      <c r="Q77" s="145"/>
      <c r="R77" s="143"/>
      <c r="S77" s="144"/>
      <c r="T77" s="144"/>
      <c r="U77" s="143"/>
      <c r="V77" s="144"/>
      <c r="W77" s="145"/>
      <c r="X77" s="143"/>
      <c r="Y77" s="144"/>
      <c r="Z77" s="144"/>
      <c r="AA77" s="143"/>
      <c r="AB77" s="144"/>
      <c r="AC77" s="145"/>
      <c r="AD77" s="143"/>
      <c r="AE77" s="144"/>
      <c r="AF77" s="144"/>
      <c r="AG77" s="143"/>
      <c r="AH77" s="144"/>
      <c r="AI77" s="145"/>
      <c r="AJ77" s="143"/>
      <c r="AK77" s="144"/>
      <c r="AL77" s="144"/>
      <c r="AM77" s="143"/>
      <c r="AN77" s="144"/>
      <c r="AO77" s="145"/>
    </row>
    <row r="78" spans="1:41" s="200" customFormat="1" ht="13.8" thickBot="1" x14ac:dyDescent="0.3">
      <c r="A78" s="487" t="s">
        <v>519</v>
      </c>
      <c r="B78" s="488"/>
      <c r="C78" s="488"/>
      <c r="D78" s="489"/>
      <c r="E78" s="146"/>
      <c r="F78" s="147"/>
      <c r="G78" s="148"/>
      <c r="H78" s="148"/>
      <c r="I78" s="147"/>
      <c r="J78" s="148"/>
      <c r="K78" s="149"/>
      <c r="L78" s="147"/>
      <c r="M78" s="148"/>
      <c r="N78" s="148"/>
      <c r="O78" s="147"/>
      <c r="P78" s="148"/>
      <c r="Q78" s="149"/>
      <c r="R78" s="147"/>
      <c r="S78" s="148"/>
      <c r="T78" s="148"/>
      <c r="U78" s="147"/>
      <c r="V78" s="148"/>
      <c r="W78" s="149"/>
      <c r="X78" s="147"/>
      <c r="Y78" s="148"/>
      <c r="Z78" s="148"/>
      <c r="AA78" s="147"/>
      <c r="AB78" s="148"/>
      <c r="AC78" s="149"/>
      <c r="AD78" s="147"/>
      <c r="AE78" s="148"/>
      <c r="AF78" s="148"/>
      <c r="AG78" s="147"/>
      <c r="AH78" s="148"/>
      <c r="AI78" s="149"/>
      <c r="AJ78" s="147"/>
      <c r="AK78" s="148"/>
      <c r="AL78" s="148"/>
      <c r="AM78" s="147"/>
      <c r="AN78" s="148"/>
      <c r="AO78" s="149"/>
    </row>
    <row r="79" spans="1:41" s="200" customFormat="1" x14ac:dyDescent="0.25"/>
    <row r="80" spans="1:41" s="200" customFormat="1" x14ac:dyDescent="0.25"/>
    <row r="81" spans="1:41" ht="15.6" x14ac:dyDescent="0.3">
      <c r="A81" s="200"/>
      <c r="B81" s="107" t="s">
        <v>543</v>
      </c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 t="s">
        <v>544</v>
      </c>
      <c r="S81" s="107"/>
      <c r="T81" s="107"/>
      <c r="U81" s="107" t="s">
        <v>1016</v>
      </c>
      <c r="V81" s="200"/>
      <c r="W81" s="200"/>
      <c r="X81" s="200"/>
      <c r="Y81" s="200"/>
      <c r="Z81" s="200"/>
      <c r="AA81" s="200"/>
      <c r="AB81" s="200"/>
      <c r="AC81" s="200"/>
      <c r="AD81" s="200"/>
      <c r="AE81" s="200"/>
      <c r="AF81" s="200"/>
      <c r="AG81" s="200"/>
      <c r="AH81" s="200"/>
      <c r="AI81" s="200"/>
      <c r="AJ81" s="200"/>
      <c r="AK81" s="200"/>
      <c r="AL81" s="200"/>
      <c r="AM81" s="200"/>
      <c r="AN81" s="200"/>
      <c r="AO81" s="200"/>
    </row>
    <row r="82" spans="1:41" ht="15.6" x14ac:dyDescent="0.3">
      <c r="A82" s="200"/>
      <c r="B82" s="107" t="s">
        <v>546</v>
      </c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200"/>
      <c r="V82" s="200"/>
      <c r="W82" s="200"/>
      <c r="X82" s="200"/>
      <c r="Y82" s="200"/>
      <c r="Z82" s="200"/>
      <c r="AA82" s="200"/>
      <c r="AB82" s="200"/>
      <c r="AC82" s="200"/>
      <c r="AD82" s="200"/>
      <c r="AE82" s="200"/>
      <c r="AF82" s="200"/>
      <c r="AG82" s="200"/>
      <c r="AH82" s="200"/>
      <c r="AI82" s="200"/>
      <c r="AJ82" s="200"/>
      <c r="AK82" s="200"/>
      <c r="AL82" s="200"/>
      <c r="AM82" s="200"/>
      <c r="AN82" s="200"/>
      <c r="AO82" s="200"/>
    </row>
  </sheetData>
  <mergeCells count="157">
    <mergeCell ref="A76:D76"/>
    <mergeCell ref="A77:D77"/>
    <mergeCell ref="A78:D78"/>
    <mergeCell ref="B70:D70"/>
    <mergeCell ref="B71:D71"/>
    <mergeCell ref="B72:D72"/>
    <mergeCell ref="B73:D73"/>
    <mergeCell ref="A74:D74"/>
    <mergeCell ref="A75:D75"/>
    <mergeCell ref="AL61:AL62"/>
    <mergeCell ref="AM61:AM62"/>
    <mergeCell ref="AN61:AN62"/>
    <mergeCell ref="AO61:AO62"/>
    <mergeCell ref="B64:D64"/>
    <mergeCell ref="B65:D65"/>
    <mergeCell ref="AF61:AF62"/>
    <mergeCell ref="AG61:AG62"/>
    <mergeCell ref="AH61:AH62"/>
    <mergeCell ref="AI61:AI62"/>
    <mergeCell ref="AJ61:AJ62"/>
    <mergeCell ref="AK61:AK62"/>
    <mergeCell ref="Z61:Z62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W61:W62"/>
    <mergeCell ref="X61:X62"/>
    <mergeCell ref="Y61:Y62"/>
    <mergeCell ref="N61:N62"/>
    <mergeCell ref="O61:O62"/>
    <mergeCell ref="P61:P62"/>
    <mergeCell ref="Q61:Q62"/>
    <mergeCell ref="R61:R62"/>
    <mergeCell ref="S61:S62"/>
    <mergeCell ref="H61:H62"/>
    <mergeCell ref="I61:I62"/>
    <mergeCell ref="J61:J62"/>
    <mergeCell ref="K61:K62"/>
    <mergeCell ref="L61:L62"/>
    <mergeCell ref="M61:M62"/>
    <mergeCell ref="B55:B57"/>
    <mergeCell ref="B58:D60"/>
    <mergeCell ref="A61:A73"/>
    <mergeCell ref="B61:D63"/>
    <mergeCell ref="F61:F62"/>
    <mergeCell ref="G61:G62"/>
    <mergeCell ref="B66:D66"/>
    <mergeCell ref="B67:D67"/>
    <mergeCell ref="B68:D68"/>
    <mergeCell ref="B69:D69"/>
    <mergeCell ref="AD43:AF43"/>
    <mergeCell ref="AG43:AI43"/>
    <mergeCell ref="AJ43:AL43"/>
    <mergeCell ref="AM43:AO43"/>
    <mergeCell ref="B44:C44"/>
    <mergeCell ref="B45:C45"/>
    <mergeCell ref="L43:N43"/>
    <mergeCell ref="O43:Q43"/>
    <mergeCell ref="R43:T43"/>
    <mergeCell ref="U43:W43"/>
    <mergeCell ref="X43:Z43"/>
    <mergeCell ref="AA43:AC43"/>
    <mergeCell ref="A41:D41"/>
    <mergeCell ref="A42:D42"/>
    <mergeCell ref="A43:A60"/>
    <mergeCell ref="B43:C43"/>
    <mergeCell ref="F43:H43"/>
    <mergeCell ref="I43:K43"/>
    <mergeCell ref="B46:B48"/>
    <mergeCell ref="D46:D48"/>
    <mergeCell ref="B49:B51"/>
    <mergeCell ref="B52:B54"/>
    <mergeCell ref="B35:D35"/>
    <mergeCell ref="B36:D36"/>
    <mergeCell ref="B37:D37"/>
    <mergeCell ref="A38:D38"/>
    <mergeCell ref="A39:D39"/>
    <mergeCell ref="A40:D40"/>
    <mergeCell ref="AM25:AM26"/>
    <mergeCell ref="AN25:AN26"/>
    <mergeCell ref="AO25:AO26"/>
    <mergeCell ref="B28:D28"/>
    <mergeCell ref="B29:D29"/>
    <mergeCell ref="B30:D30"/>
    <mergeCell ref="AG25:AG26"/>
    <mergeCell ref="AH25:AH26"/>
    <mergeCell ref="AI25:AI26"/>
    <mergeCell ref="AJ25:AJ26"/>
    <mergeCell ref="AK25:AK26"/>
    <mergeCell ref="AL25:AL26"/>
    <mergeCell ref="AA25:AA26"/>
    <mergeCell ref="AB25:AB26"/>
    <mergeCell ref="AC25:AC26"/>
    <mergeCell ref="AD25:AD26"/>
    <mergeCell ref="AE25:AE26"/>
    <mergeCell ref="AF25:AF26"/>
    <mergeCell ref="U25:U26"/>
    <mergeCell ref="V25:V26"/>
    <mergeCell ref="W25:W26"/>
    <mergeCell ref="X25:X26"/>
    <mergeCell ref="Y25:Y26"/>
    <mergeCell ref="Z25:Z26"/>
    <mergeCell ref="O25:O26"/>
    <mergeCell ref="P25:P26"/>
    <mergeCell ref="Q25:Q26"/>
    <mergeCell ref="R25:R26"/>
    <mergeCell ref="S25:S26"/>
    <mergeCell ref="T25:T26"/>
    <mergeCell ref="I25:I26"/>
    <mergeCell ref="J25:J26"/>
    <mergeCell ref="K25:K26"/>
    <mergeCell ref="L25:L26"/>
    <mergeCell ref="M25:M26"/>
    <mergeCell ref="N25:N26"/>
    <mergeCell ref="B22:D24"/>
    <mergeCell ref="A25:A37"/>
    <mergeCell ref="B25:D27"/>
    <mergeCell ref="F25:F26"/>
    <mergeCell ref="G25:G26"/>
    <mergeCell ref="H25:H26"/>
    <mergeCell ref="B31:D31"/>
    <mergeCell ref="B32:D32"/>
    <mergeCell ref="B33:D33"/>
    <mergeCell ref="B34:D34"/>
    <mergeCell ref="B9:C9"/>
    <mergeCell ref="B10:B12"/>
    <mergeCell ref="D10:D12"/>
    <mergeCell ref="B13:B15"/>
    <mergeCell ref="B16:B18"/>
    <mergeCell ref="B19:B21"/>
    <mergeCell ref="AA7:AC7"/>
    <mergeCell ref="AD7:AF7"/>
    <mergeCell ref="AG7:AI7"/>
    <mergeCell ref="AJ7:AL7"/>
    <mergeCell ref="AM7:AO7"/>
    <mergeCell ref="B8:C8"/>
    <mergeCell ref="AH6:AM6"/>
    <mergeCell ref="A7:A24"/>
    <mergeCell ref="B7:C7"/>
    <mergeCell ref="F7:H7"/>
    <mergeCell ref="I7:K7"/>
    <mergeCell ref="L7:N7"/>
    <mergeCell ref="O7:Q7"/>
    <mergeCell ref="R7:T7"/>
    <mergeCell ref="U7:W7"/>
    <mergeCell ref="X7:Z7"/>
    <mergeCell ref="AG1:AO1"/>
    <mergeCell ref="AG2:AO2"/>
    <mergeCell ref="M3:O3"/>
    <mergeCell ref="AG3:AO3"/>
    <mergeCell ref="M4:O4"/>
    <mergeCell ref="A5:AO5"/>
  </mergeCells>
  <printOptions horizontalCentered="1"/>
  <pageMargins left="0.78740157480314965" right="0.39370078740157483" top="0.78740157480314965" bottom="0.78740157480314965" header="0" footer="0"/>
  <pageSetup paperSize="9" scale="44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A73B-18BC-4A7A-9A60-375F000D47C6}">
  <dimension ref="A1:AO82"/>
  <sheetViews>
    <sheetView zoomScale="70" zoomScaleNormal="70" zoomScaleSheetLayoutView="84" workbookViewId="0">
      <selection activeCell="Q31" sqref="Q31"/>
    </sheetView>
  </sheetViews>
  <sheetFormatPr defaultRowHeight="13.2" x14ac:dyDescent="0.25"/>
  <cols>
    <col min="1" max="1" width="3.109375" style="199" customWidth="1"/>
    <col min="2" max="2" width="12.6640625" style="199" customWidth="1"/>
    <col min="3" max="3" width="1" style="199" hidden="1" customWidth="1"/>
    <col min="4" max="4" width="7.88671875" style="199" bestFit="1" customWidth="1"/>
    <col min="5" max="5" width="10.5546875" style="199" customWidth="1"/>
    <col min="6" max="6" width="7" style="199" customWidth="1"/>
    <col min="7" max="8" width="6.6640625" style="199" customWidth="1"/>
    <col min="9" max="9" width="7.5546875" style="199" customWidth="1"/>
    <col min="10" max="11" width="6.6640625" style="199" customWidth="1"/>
    <col min="12" max="12" width="7.88671875" style="199" customWidth="1"/>
    <col min="13" max="14" width="6.6640625" style="199" customWidth="1"/>
    <col min="15" max="15" width="7.88671875" style="199" customWidth="1"/>
    <col min="16" max="17" width="6.6640625" style="199" customWidth="1"/>
    <col min="18" max="18" width="8.33203125" style="199" customWidth="1"/>
    <col min="19" max="20" width="6.6640625" style="199" customWidth="1"/>
    <col min="21" max="21" width="7.44140625" style="199" customWidth="1"/>
    <col min="22" max="23" width="6.6640625" style="199" customWidth="1"/>
    <col min="24" max="24" width="7.88671875" style="199" customWidth="1"/>
    <col min="25" max="26" width="6.6640625" style="199" customWidth="1"/>
    <col min="27" max="27" width="7.5546875" style="199" customWidth="1"/>
    <col min="28" max="29" width="6.6640625" style="199" customWidth="1"/>
    <col min="30" max="30" width="7.6640625" style="199" customWidth="1"/>
    <col min="31" max="32" width="6.6640625" style="199" customWidth="1"/>
    <col min="33" max="33" width="8" style="199" customWidth="1"/>
    <col min="34" max="35" width="6.6640625" style="199" customWidth="1"/>
    <col min="36" max="36" width="7.5546875" style="199" customWidth="1"/>
    <col min="37" max="38" width="6.6640625" style="199" customWidth="1"/>
    <col min="39" max="39" width="7" style="199" customWidth="1"/>
    <col min="40" max="41" width="6.6640625" style="199" customWidth="1"/>
    <col min="42" max="256" width="8.88671875" style="199"/>
    <col min="257" max="257" width="3.109375" style="199" customWidth="1"/>
    <col min="258" max="258" width="12.6640625" style="199" customWidth="1"/>
    <col min="259" max="259" width="0" style="199" hidden="1" customWidth="1"/>
    <col min="260" max="260" width="7.88671875" style="199" bestFit="1" customWidth="1"/>
    <col min="261" max="261" width="10.5546875" style="199" customWidth="1"/>
    <col min="262" max="262" width="7" style="199" customWidth="1"/>
    <col min="263" max="264" width="6.6640625" style="199" customWidth="1"/>
    <col min="265" max="265" width="7.5546875" style="199" customWidth="1"/>
    <col min="266" max="267" width="6.6640625" style="199" customWidth="1"/>
    <col min="268" max="268" width="7.88671875" style="199" customWidth="1"/>
    <col min="269" max="270" width="6.6640625" style="199" customWidth="1"/>
    <col min="271" max="271" width="7.88671875" style="199" customWidth="1"/>
    <col min="272" max="273" width="6.6640625" style="199" customWidth="1"/>
    <col min="274" max="274" width="8.33203125" style="199" customWidth="1"/>
    <col min="275" max="276" width="6.6640625" style="199" customWidth="1"/>
    <col min="277" max="277" width="7.44140625" style="199" customWidth="1"/>
    <col min="278" max="279" width="6.6640625" style="199" customWidth="1"/>
    <col min="280" max="280" width="7.88671875" style="199" customWidth="1"/>
    <col min="281" max="282" width="6.6640625" style="199" customWidth="1"/>
    <col min="283" max="283" width="7.5546875" style="199" customWidth="1"/>
    <col min="284" max="285" width="6.6640625" style="199" customWidth="1"/>
    <col min="286" max="286" width="7.6640625" style="199" customWidth="1"/>
    <col min="287" max="288" width="6.6640625" style="199" customWidth="1"/>
    <col min="289" max="289" width="8" style="199" customWidth="1"/>
    <col min="290" max="291" width="6.6640625" style="199" customWidth="1"/>
    <col min="292" max="292" width="7.5546875" style="199" customWidth="1"/>
    <col min="293" max="294" width="6.6640625" style="199" customWidth="1"/>
    <col min="295" max="295" width="7" style="199" customWidth="1"/>
    <col min="296" max="297" width="6.6640625" style="199" customWidth="1"/>
    <col min="298" max="512" width="8.88671875" style="199"/>
    <col min="513" max="513" width="3.109375" style="199" customWidth="1"/>
    <col min="514" max="514" width="12.6640625" style="199" customWidth="1"/>
    <col min="515" max="515" width="0" style="199" hidden="1" customWidth="1"/>
    <col min="516" max="516" width="7.88671875" style="199" bestFit="1" customWidth="1"/>
    <col min="517" max="517" width="10.5546875" style="199" customWidth="1"/>
    <col min="518" max="518" width="7" style="199" customWidth="1"/>
    <col min="519" max="520" width="6.6640625" style="199" customWidth="1"/>
    <col min="521" max="521" width="7.5546875" style="199" customWidth="1"/>
    <col min="522" max="523" width="6.6640625" style="199" customWidth="1"/>
    <col min="524" max="524" width="7.88671875" style="199" customWidth="1"/>
    <col min="525" max="526" width="6.6640625" style="199" customWidth="1"/>
    <col min="527" max="527" width="7.88671875" style="199" customWidth="1"/>
    <col min="528" max="529" width="6.6640625" style="199" customWidth="1"/>
    <col min="530" max="530" width="8.33203125" style="199" customWidth="1"/>
    <col min="531" max="532" width="6.6640625" style="199" customWidth="1"/>
    <col min="533" max="533" width="7.44140625" style="199" customWidth="1"/>
    <col min="534" max="535" width="6.6640625" style="199" customWidth="1"/>
    <col min="536" max="536" width="7.88671875" style="199" customWidth="1"/>
    <col min="537" max="538" width="6.6640625" style="199" customWidth="1"/>
    <col min="539" max="539" width="7.5546875" style="199" customWidth="1"/>
    <col min="540" max="541" width="6.6640625" style="199" customWidth="1"/>
    <col min="542" max="542" width="7.6640625" style="199" customWidth="1"/>
    <col min="543" max="544" width="6.6640625" style="199" customWidth="1"/>
    <col min="545" max="545" width="8" style="199" customWidth="1"/>
    <col min="546" max="547" width="6.6640625" style="199" customWidth="1"/>
    <col min="548" max="548" width="7.5546875" style="199" customWidth="1"/>
    <col min="549" max="550" width="6.6640625" style="199" customWidth="1"/>
    <col min="551" max="551" width="7" style="199" customWidth="1"/>
    <col min="552" max="553" width="6.6640625" style="199" customWidth="1"/>
    <col min="554" max="768" width="8.88671875" style="199"/>
    <col min="769" max="769" width="3.109375" style="199" customWidth="1"/>
    <col min="770" max="770" width="12.6640625" style="199" customWidth="1"/>
    <col min="771" max="771" width="0" style="199" hidden="1" customWidth="1"/>
    <col min="772" max="772" width="7.88671875" style="199" bestFit="1" customWidth="1"/>
    <col min="773" max="773" width="10.5546875" style="199" customWidth="1"/>
    <col min="774" max="774" width="7" style="199" customWidth="1"/>
    <col min="775" max="776" width="6.6640625" style="199" customWidth="1"/>
    <col min="777" max="777" width="7.5546875" style="199" customWidth="1"/>
    <col min="778" max="779" width="6.6640625" style="199" customWidth="1"/>
    <col min="780" max="780" width="7.88671875" style="199" customWidth="1"/>
    <col min="781" max="782" width="6.6640625" style="199" customWidth="1"/>
    <col min="783" max="783" width="7.88671875" style="199" customWidth="1"/>
    <col min="784" max="785" width="6.6640625" style="199" customWidth="1"/>
    <col min="786" max="786" width="8.33203125" style="199" customWidth="1"/>
    <col min="787" max="788" width="6.6640625" style="199" customWidth="1"/>
    <col min="789" max="789" width="7.44140625" style="199" customWidth="1"/>
    <col min="790" max="791" width="6.6640625" style="199" customWidth="1"/>
    <col min="792" max="792" width="7.88671875" style="199" customWidth="1"/>
    <col min="793" max="794" width="6.6640625" style="199" customWidth="1"/>
    <col min="795" max="795" width="7.5546875" style="199" customWidth="1"/>
    <col min="796" max="797" width="6.6640625" style="199" customWidth="1"/>
    <col min="798" max="798" width="7.6640625" style="199" customWidth="1"/>
    <col min="799" max="800" width="6.6640625" style="199" customWidth="1"/>
    <col min="801" max="801" width="8" style="199" customWidth="1"/>
    <col min="802" max="803" width="6.6640625" style="199" customWidth="1"/>
    <col min="804" max="804" width="7.5546875" style="199" customWidth="1"/>
    <col min="805" max="806" width="6.6640625" style="199" customWidth="1"/>
    <col min="807" max="807" width="7" style="199" customWidth="1"/>
    <col min="808" max="809" width="6.6640625" style="199" customWidth="1"/>
    <col min="810" max="1024" width="8.88671875" style="199"/>
    <col min="1025" max="1025" width="3.109375" style="199" customWidth="1"/>
    <col min="1026" max="1026" width="12.6640625" style="199" customWidth="1"/>
    <col min="1027" max="1027" width="0" style="199" hidden="1" customWidth="1"/>
    <col min="1028" max="1028" width="7.88671875" style="199" bestFit="1" customWidth="1"/>
    <col min="1029" max="1029" width="10.5546875" style="199" customWidth="1"/>
    <col min="1030" max="1030" width="7" style="199" customWidth="1"/>
    <col min="1031" max="1032" width="6.6640625" style="199" customWidth="1"/>
    <col min="1033" max="1033" width="7.5546875" style="199" customWidth="1"/>
    <col min="1034" max="1035" width="6.6640625" style="199" customWidth="1"/>
    <col min="1036" max="1036" width="7.88671875" style="199" customWidth="1"/>
    <col min="1037" max="1038" width="6.6640625" style="199" customWidth="1"/>
    <col min="1039" max="1039" width="7.88671875" style="199" customWidth="1"/>
    <col min="1040" max="1041" width="6.6640625" style="199" customWidth="1"/>
    <col min="1042" max="1042" width="8.33203125" style="199" customWidth="1"/>
    <col min="1043" max="1044" width="6.6640625" style="199" customWidth="1"/>
    <col min="1045" max="1045" width="7.44140625" style="199" customWidth="1"/>
    <col min="1046" max="1047" width="6.6640625" style="199" customWidth="1"/>
    <col min="1048" max="1048" width="7.88671875" style="199" customWidth="1"/>
    <col min="1049" max="1050" width="6.6640625" style="199" customWidth="1"/>
    <col min="1051" max="1051" width="7.5546875" style="199" customWidth="1"/>
    <col min="1052" max="1053" width="6.6640625" style="199" customWidth="1"/>
    <col min="1054" max="1054" width="7.6640625" style="199" customWidth="1"/>
    <col min="1055" max="1056" width="6.6640625" style="199" customWidth="1"/>
    <col min="1057" max="1057" width="8" style="199" customWidth="1"/>
    <col min="1058" max="1059" width="6.6640625" style="199" customWidth="1"/>
    <col min="1060" max="1060" width="7.5546875" style="199" customWidth="1"/>
    <col min="1061" max="1062" width="6.6640625" style="199" customWidth="1"/>
    <col min="1063" max="1063" width="7" style="199" customWidth="1"/>
    <col min="1064" max="1065" width="6.6640625" style="199" customWidth="1"/>
    <col min="1066" max="1280" width="8.88671875" style="199"/>
    <col min="1281" max="1281" width="3.109375" style="199" customWidth="1"/>
    <col min="1282" max="1282" width="12.6640625" style="199" customWidth="1"/>
    <col min="1283" max="1283" width="0" style="199" hidden="1" customWidth="1"/>
    <col min="1284" max="1284" width="7.88671875" style="199" bestFit="1" customWidth="1"/>
    <col min="1285" max="1285" width="10.5546875" style="199" customWidth="1"/>
    <col min="1286" max="1286" width="7" style="199" customWidth="1"/>
    <col min="1287" max="1288" width="6.6640625" style="199" customWidth="1"/>
    <col min="1289" max="1289" width="7.5546875" style="199" customWidth="1"/>
    <col min="1290" max="1291" width="6.6640625" style="199" customWidth="1"/>
    <col min="1292" max="1292" width="7.88671875" style="199" customWidth="1"/>
    <col min="1293" max="1294" width="6.6640625" style="199" customWidth="1"/>
    <col min="1295" max="1295" width="7.88671875" style="199" customWidth="1"/>
    <col min="1296" max="1297" width="6.6640625" style="199" customWidth="1"/>
    <col min="1298" max="1298" width="8.33203125" style="199" customWidth="1"/>
    <col min="1299" max="1300" width="6.6640625" style="199" customWidth="1"/>
    <col min="1301" max="1301" width="7.44140625" style="199" customWidth="1"/>
    <col min="1302" max="1303" width="6.6640625" style="199" customWidth="1"/>
    <col min="1304" max="1304" width="7.88671875" style="199" customWidth="1"/>
    <col min="1305" max="1306" width="6.6640625" style="199" customWidth="1"/>
    <col min="1307" max="1307" width="7.5546875" style="199" customWidth="1"/>
    <col min="1308" max="1309" width="6.6640625" style="199" customWidth="1"/>
    <col min="1310" max="1310" width="7.6640625" style="199" customWidth="1"/>
    <col min="1311" max="1312" width="6.6640625" style="199" customWidth="1"/>
    <col min="1313" max="1313" width="8" style="199" customWidth="1"/>
    <col min="1314" max="1315" width="6.6640625" style="199" customWidth="1"/>
    <col min="1316" max="1316" width="7.5546875" style="199" customWidth="1"/>
    <col min="1317" max="1318" width="6.6640625" style="199" customWidth="1"/>
    <col min="1319" max="1319" width="7" style="199" customWidth="1"/>
    <col min="1320" max="1321" width="6.6640625" style="199" customWidth="1"/>
    <col min="1322" max="1536" width="8.88671875" style="199"/>
    <col min="1537" max="1537" width="3.109375" style="199" customWidth="1"/>
    <col min="1538" max="1538" width="12.6640625" style="199" customWidth="1"/>
    <col min="1539" max="1539" width="0" style="199" hidden="1" customWidth="1"/>
    <col min="1540" max="1540" width="7.88671875" style="199" bestFit="1" customWidth="1"/>
    <col min="1541" max="1541" width="10.5546875" style="199" customWidth="1"/>
    <col min="1542" max="1542" width="7" style="199" customWidth="1"/>
    <col min="1543" max="1544" width="6.6640625" style="199" customWidth="1"/>
    <col min="1545" max="1545" width="7.5546875" style="199" customWidth="1"/>
    <col min="1546" max="1547" width="6.6640625" style="199" customWidth="1"/>
    <col min="1548" max="1548" width="7.88671875" style="199" customWidth="1"/>
    <col min="1549" max="1550" width="6.6640625" style="199" customWidth="1"/>
    <col min="1551" max="1551" width="7.88671875" style="199" customWidth="1"/>
    <col min="1552" max="1553" width="6.6640625" style="199" customWidth="1"/>
    <col min="1554" max="1554" width="8.33203125" style="199" customWidth="1"/>
    <col min="1555" max="1556" width="6.6640625" style="199" customWidth="1"/>
    <col min="1557" max="1557" width="7.44140625" style="199" customWidth="1"/>
    <col min="1558" max="1559" width="6.6640625" style="199" customWidth="1"/>
    <col min="1560" max="1560" width="7.88671875" style="199" customWidth="1"/>
    <col min="1561" max="1562" width="6.6640625" style="199" customWidth="1"/>
    <col min="1563" max="1563" width="7.5546875" style="199" customWidth="1"/>
    <col min="1564" max="1565" width="6.6640625" style="199" customWidth="1"/>
    <col min="1566" max="1566" width="7.6640625" style="199" customWidth="1"/>
    <col min="1567" max="1568" width="6.6640625" style="199" customWidth="1"/>
    <col min="1569" max="1569" width="8" style="199" customWidth="1"/>
    <col min="1570" max="1571" width="6.6640625" style="199" customWidth="1"/>
    <col min="1572" max="1572" width="7.5546875" style="199" customWidth="1"/>
    <col min="1573" max="1574" width="6.6640625" style="199" customWidth="1"/>
    <col min="1575" max="1575" width="7" style="199" customWidth="1"/>
    <col min="1576" max="1577" width="6.6640625" style="199" customWidth="1"/>
    <col min="1578" max="1792" width="8.88671875" style="199"/>
    <col min="1793" max="1793" width="3.109375" style="199" customWidth="1"/>
    <col min="1794" max="1794" width="12.6640625" style="199" customWidth="1"/>
    <col min="1795" max="1795" width="0" style="199" hidden="1" customWidth="1"/>
    <col min="1796" max="1796" width="7.88671875" style="199" bestFit="1" customWidth="1"/>
    <col min="1797" max="1797" width="10.5546875" style="199" customWidth="1"/>
    <col min="1798" max="1798" width="7" style="199" customWidth="1"/>
    <col min="1799" max="1800" width="6.6640625" style="199" customWidth="1"/>
    <col min="1801" max="1801" width="7.5546875" style="199" customWidth="1"/>
    <col min="1802" max="1803" width="6.6640625" style="199" customWidth="1"/>
    <col min="1804" max="1804" width="7.88671875" style="199" customWidth="1"/>
    <col min="1805" max="1806" width="6.6640625" style="199" customWidth="1"/>
    <col min="1807" max="1807" width="7.88671875" style="199" customWidth="1"/>
    <col min="1808" max="1809" width="6.6640625" style="199" customWidth="1"/>
    <col min="1810" max="1810" width="8.33203125" style="199" customWidth="1"/>
    <col min="1811" max="1812" width="6.6640625" style="199" customWidth="1"/>
    <col min="1813" max="1813" width="7.44140625" style="199" customWidth="1"/>
    <col min="1814" max="1815" width="6.6640625" style="199" customWidth="1"/>
    <col min="1816" max="1816" width="7.88671875" style="199" customWidth="1"/>
    <col min="1817" max="1818" width="6.6640625" style="199" customWidth="1"/>
    <col min="1819" max="1819" width="7.5546875" style="199" customWidth="1"/>
    <col min="1820" max="1821" width="6.6640625" style="199" customWidth="1"/>
    <col min="1822" max="1822" width="7.6640625" style="199" customWidth="1"/>
    <col min="1823" max="1824" width="6.6640625" style="199" customWidth="1"/>
    <col min="1825" max="1825" width="8" style="199" customWidth="1"/>
    <col min="1826" max="1827" width="6.6640625" style="199" customWidth="1"/>
    <col min="1828" max="1828" width="7.5546875" style="199" customWidth="1"/>
    <col min="1829" max="1830" width="6.6640625" style="199" customWidth="1"/>
    <col min="1831" max="1831" width="7" style="199" customWidth="1"/>
    <col min="1832" max="1833" width="6.6640625" style="199" customWidth="1"/>
    <col min="1834" max="2048" width="8.88671875" style="199"/>
    <col min="2049" max="2049" width="3.109375" style="199" customWidth="1"/>
    <col min="2050" max="2050" width="12.6640625" style="199" customWidth="1"/>
    <col min="2051" max="2051" width="0" style="199" hidden="1" customWidth="1"/>
    <col min="2052" max="2052" width="7.88671875" style="199" bestFit="1" customWidth="1"/>
    <col min="2053" max="2053" width="10.5546875" style="199" customWidth="1"/>
    <col min="2054" max="2054" width="7" style="199" customWidth="1"/>
    <col min="2055" max="2056" width="6.6640625" style="199" customWidth="1"/>
    <col min="2057" max="2057" width="7.5546875" style="199" customWidth="1"/>
    <col min="2058" max="2059" width="6.6640625" style="199" customWidth="1"/>
    <col min="2060" max="2060" width="7.88671875" style="199" customWidth="1"/>
    <col min="2061" max="2062" width="6.6640625" style="199" customWidth="1"/>
    <col min="2063" max="2063" width="7.88671875" style="199" customWidth="1"/>
    <col min="2064" max="2065" width="6.6640625" style="199" customWidth="1"/>
    <col min="2066" max="2066" width="8.33203125" style="199" customWidth="1"/>
    <col min="2067" max="2068" width="6.6640625" style="199" customWidth="1"/>
    <col min="2069" max="2069" width="7.44140625" style="199" customWidth="1"/>
    <col min="2070" max="2071" width="6.6640625" style="199" customWidth="1"/>
    <col min="2072" max="2072" width="7.88671875" style="199" customWidth="1"/>
    <col min="2073" max="2074" width="6.6640625" style="199" customWidth="1"/>
    <col min="2075" max="2075" width="7.5546875" style="199" customWidth="1"/>
    <col min="2076" max="2077" width="6.6640625" style="199" customWidth="1"/>
    <col min="2078" max="2078" width="7.6640625" style="199" customWidth="1"/>
    <col min="2079" max="2080" width="6.6640625" style="199" customWidth="1"/>
    <col min="2081" max="2081" width="8" style="199" customWidth="1"/>
    <col min="2082" max="2083" width="6.6640625" style="199" customWidth="1"/>
    <col min="2084" max="2084" width="7.5546875" style="199" customWidth="1"/>
    <col min="2085" max="2086" width="6.6640625" style="199" customWidth="1"/>
    <col min="2087" max="2087" width="7" style="199" customWidth="1"/>
    <col min="2088" max="2089" width="6.6640625" style="199" customWidth="1"/>
    <col min="2090" max="2304" width="8.88671875" style="199"/>
    <col min="2305" max="2305" width="3.109375" style="199" customWidth="1"/>
    <col min="2306" max="2306" width="12.6640625" style="199" customWidth="1"/>
    <col min="2307" max="2307" width="0" style="199" hidden="1" customWidth="1"/>
    <col min="2308" max="2308" width="7.88671875" style="199" bestFit="1" customWidth="1"/>
    <col min="2309" max="2309" width="10.5546875" style="199" customWidth="1"/>
    <col min="2310" max="2310" width="7" style="199" customWidth="1"/>
    <col min="2311" max="2312" width="6.6640625" style="199" customWidth="1"/>
    <col min="2313" max="2313" width="7.5546875" style="199" customWidth="1"/>
    <col min="2314" max="2315" width="6.6640625" style="199" customWidth="1"/>
    <col min="2316" max="2316" width="7.88671875" style="199" customWidth="1"/>
    <col min="2317" max="2318" width="6.6640625" style="199" customWidth="1"/>
    <col min="2319" max="2319" width="7.88671875" style="199" customWidth="1"/>
    <col min="2320" max="2321" width="6.6640625" style="199" customWidth="1"/>
    <col min="2322" max="2322" width="8.33203125" style="199" customWidth="1"/>
    <col min="2323" max="2324" width="6.6640625" style="199" customWidth="1"/>
    <col min="2325" max="2325" width="7.44140625" style="199" customWidth="1"/>
    <col min="2326" max="2327" width="6.6640625" style="199" customWidth="1"/>
    <col min="2328" max="2328" width="7.88671875" style="199" customWidth="1"/>
    <col min="2329" max="2330" width="6.6640625" style="199" customWidth="1"/>
    <col min="2331" max="2331" width="7.5546875" style="199" customWidth="1"/>
    <col min="2332" max="2333" width="6.6640625" style="199" customWidth="1"/>
    <col min="2334" max="2334" width="7.6640625" style="199" customWidth="1"/>
    <col min="2335" max="2336" width="6.6640625" style="199" customWidth="1"/>
    <col min="2337" max="2337" width="8" style="199" customWidth="1"/>
    <col min="2338" max="2339" width="6.6640625" style="199" customWidth="1"/>
    <col min="2340" max="2340" width="7.5546875" style="199" customWidth="1"/>
    <col min="2341" max="2342" width="6.6640625" style="199" customWidth="1"/>
    <col min="2343" max="2343" width="7" style="199" customWidth="1"/>
    <col min="2344" max="2345" width="6.6640625" style="199" customWidth="1"/>
    <col min="2346" max="2560" width="8.88671875" style="199"/>
    <col min="2561" max="2561" width="3.109375" style="199" customWidth="1"/>
    <col min="2562" max="2562" width="12.6640625" style="199" customWidth="1"/>
    <col min="2563" max="2563" width="0" style="199" hidden="1" customWidth="1"/>
    <col min="2564" max="2564" width="7.88671875" style="199" bestFit="1" customWidth="1"/>
    <col min="2565" max="2565" width="10.5546875" style="199" customWidth="1"/>
    <col min="2566" max="2566" width="7" style="199" customWidth="1"/>
    <col min="2567" max="2568" width="6.6640625" style="199" customWidth="1"/>
    <col min="2569" max="2569" width="7.5546875" style="199" customWidth="1"/>
    <col min="2570" max="2571" width="6.6640625" style="199" customWidth="1"/>
    <col min="2572" max="2572" width="7.88671875" style="199" customWidth="1"/>
    <col min="2573" max="2574" width="6.6640625" style="199" customWidth="1"/>
    <col min="2575" max="2575" width="7.88671875" style="199" customWidth="1"/>
    <col min="2576" max="2577" width="6.6640625" style="199" customWidth="1"/>
    <col min="2578" max="2578" width="8.33203125" style="199" customWidth="1"/>
    <col min="2579" max="2580" width="6.6640625" style="199" customWidth="1"/>
    <col min="2581" max="2581" width="7.44140625" style="199" customWidth="1"/>
    <col min="2582" max="2583" width="6.6640625" style="199" customWidth="1"/>
    <col min="2584" max="2584" width="7.88671875" style="199" customWidth="1"/>
    <col min="2585" max="2586" width="6.6640625" style="199" customWidth="1"/>
    <col min="2587" max="2587" width="7.5546875" style="199" customWidth="1"/>
    <col min="2588" max="2589" width="6.6640625" style="199" customWidth="1"/>
    <col min="2590" max="2590" width="7.6640625" style="199" customWidth="1"/>
    <col min="2591" max="2592" width="6.6640625" style="199" customWidth="1"/>
    <col min="2593" max="2593" width="8" style="199" customWidth="1"/>
    <col min="2594" max="2595" width="6.6640625" style="199" customWidth="1"/>
    <col min="2596" max="2596" width="7.5546875" style="199" customWidth="1"/>
    <col min="2597" max="2598" width="6.6640625" style="199" customWidth="1"/>
    <col min="2599" max="2599" width="7" style="199" customWidth="1"/>
    <col min="2600" max="2601" width="6.6640625" style="199" customWidth="1"/>
    <col min="2602" max="2816" width="8.88671875" style="199"/>
    <col min="2817" max="2817" width="3.109375" style="199" customWidth="1"/>
    <col min="2818" max="2818" width="12.6640625" style="199" customWidth="1"/>
    <col min="2819" max="2819" width="0" style="199" hidden="1" customWidth="1"/>
    <col min="2820" max="2820" width="7.88671875" style="199" bestFit="1" customWidth="1"/>
    <col min="2821" max="2821" width="10.5546875" style="199" customWidth="1"/>
    <col min="2822" max="2822" width="7" style="199" customWidth="1"/>
    <col min="2823" max="2824" width="6.6640625" style="199" customWidth="1"/>
    <col min="2825" max="2825" width="7.5546875" style="199" customWidth="1"/>
    <col min="2826" max="2827" width="6.6640625" style="199" customWidth="1"/>
    <col min="2828" max="2828" width="7.88671875" style="199" customWidth="1"/>
    <col min="2829" max="2830" width="6.6640625" style="199" customWidth="1"/>
    <col min="2831" max="2831" width="7.88671875" style="199" customWidth="1"/>
    <col min="2832" max="2833" width="6.6640625" style="199" customWidth="1"/>
    <col min="2834" max="2834" width="8.33203125" style="199" customWidth="1"/>
    <col min="2835" max="2836" width="6.6640625" style="199" customWidth="1"/>
    <col min="2837" max="2837" width="7.44140625" style="199" customWidth="1"/>
    <col min="2838" max="2839" width="6.6640625" style="199" customWidth="1"/>
    <col min="2840" max="2840" width="7.88671875" style="199" customWidth="1"/>
    <col min="2841" max="2842" width="6.6640625" style="199" customWidth="1"/>
    <col min="2843" max="2843" width="7.5546875" style="199" customWidth="1"/>
    <col min="2844" max="2845" width="6.6640625" style="199" customWidth="1"/>
    <col min="2846" max="2846" width="7.6640625" style="199" customWidth="1"/>
    <col min="2847" max="2848" width="6.6640625" style="199" customWidth="1"/>
    <col min="2849" max="2849" width="8" style="199" customWidth="1"/>
    <col min="2850" max="2851" width="6.6640625" style="199" customWidth="1"/>
    <col min="2852" max="2852" width="7.5546875" style="199" customWidth="1"/>
    <col min="2853" max="2854" width="6.6640625" style="199" customWidth="1"/>
    <col min="2855" max="2855" width="7" style="199" customWidth="1"/>
    <col min="2856" max="2857" width="6.6640625" style="199" customWidth="1"/>
    <col min="2858" max="3072" width="8.88671875" style="199"/>
    <col min="3073" max="3073" width="3.109375" style="199" customWidth="1"/>
    <col min="3074" max="3074" width="12.6640625" style="199" customWidth="1"/>
    <col min="3075" max="3075" width="0" style="199" hidden="1" customWidth="1"/>
    <col min="3076" max="3076" width="7.88671875" style="199" bestFit="1" customWidth="1"/>
    <col min="3077" max="3077" width="10.5546875" style="199" customWidth="1"/>
    <col min="3078" max="3078" width="7" style="199" customWidth="1"/>
    <col min="3079" max="3080" width="6.6640625" style="199" customWidth="1"/>
    <col min="3081" max="3081" width="7.5546875" style="199" customWidth="1"/>
    <col min="3082" max="3083" width="6.6640625" style="199" customWidth="1"/>
    <col min="3084" max="3084" width="7.88671875" style="199" customWidth="1"/>
    <col min="3085" max="3086" width="6.6640625" style="199" customWidth="1"/>
    <col min="3087" max="3087" width="7.88671875" style="199" customWidth="1"/>
    <col min="3088" max="3089" width="6.6640625" style="199" customWidth="1"/>
    <col min="3090" max="3090" width="8.33203125" style="199" customWidth="1"/>
    <col min="3091" max="3092" width="6.6640625" style="199" customWidth="1"/>
    <col min="3093" max="3093" width="7.44140625" style="199" customWidth="1"/>
    <col min="3094" max="3095" width="6.6640625" style="199" customWidth="1"/>
    <col min="3096" max="3096" width="7.88671875" style="199" customWidth="1"/>
    <col min="3097" max="3098" width="6.6640625" style="199" customWidth="1"/>
    <col min="3099" max="3099" width="7.5546875" style="199" customWidth="1"/>
    <col min="3100" max="3101" width="6.6640625" style="199" customWidth="1"/>
    <col min="3102" max="3102" width="7.6640625" style="199" customWidth="1"/>
    <col min="3103" max="3104" width="6.6640625" style="199" customWidth="1"/>
    <col min="3105" max="3105" width="8" style="199" customWidth="1"/>
    <col min="3106" max="3107" width="6.6640625" style="199" customWidth="1"/>
    <col min="3108" max="3108" width="7.5546875" style="199" customWidth="1"/>
    <col min="3109" max="3110" width="6.6640625" style="199" customWidth="1"/>
    <col min="3111" max="3111" width="7" style="199" customWidth="1"/>
    <col min="3112" max="3113" width="6.6640625" style="199" customWidth="1"/>
    <col min="3114" max="3328" width="8.88671875" style="199"/>
    <col min="3329" max="3329" width="3.109375" style="199" customWidth="1"/>
    <col min="3330" max="3330" width="12.6640625" style="199" customWidth="1"/>
    <col min="3331" max="3331" width="0" style="199" hidden="1" customWidth="1"/>
    <col min="3332" max="3332" width="7.88671875" style="199" bestFit="1" customWidth="1"/>
    <col min="3333" max="3333" width="10.5546875" style="199" customWidth="1"/>
    <col min="3334" max="3334" width="7" style="199" customWidth="1"/>
    <col min="3335" max="3336" width="6.6640625" style="199" customWidth="1"/>
    <col min="3337" max="3337" width="7.5546875" style="199" customWidth="1"/>
    <col min="3338" max="3339" width="6.6640625" style="199" customWidth="1"/>
    <col min="3340" max="3340" width="7.88671875" style="199" customWidth="1"/>
    <col min="3341" max="3342" width="6.6640625" style="199" customWidth="1"/>
    <col min="3343" max="3343" width="7.88671875" style="199" customWidth="1"/>
    <col min="3344" max="3345" width="6.6640625" style="199" customWidth="1"/>
    <col min="3346" max="3346" width="8.33203125" style="199" customWidth="1"/>
    <col min="3347" max="3348" width="6.6640625" style="199" customWidth="1"/>
    <col min="3349" max="3349" width="7.44140625" style="199" customWidth="1"/>
    <col min="3350" max="3351" width="6.6640625" style="199" customWidth="1"/>
    <col min="3352" max="3352" width="7.88671875" style="199" customWidth="1"/>
    <col min="3353" max="3354" width="6.6640625" style="199" customWidth="1"/>
    <col min="3355" max="3355" width="7.5546875" style="199" customWidth="1"/>
    <col min="3356" max="3357" width="6.6640625" style="199" customWidth="1"/>
    <col min="3358" max="3358" width="7.6640625" style="199" customWidth="1"/>
    <col min="3359" max="3360" width="6.6640625" style="199" customWidth="1"/>
    <col min="3361" max="3361" width="8" style="199" customWidth="1"/>
    <col min="3362" max="3363" width="6.6640625" style="199" customWidth="1"/>
    <col min="3364" max="3364" width="7.5546875" style="199" customWidth="1"/>
    <col min="3365" max="3366" width="6.6640625" style="199" customWidth="1"/>
    <col min="3367" max="3367" width="7" style="199" customWidth="1"/>
    <col min="3368" max="3369" width="6.6640625" style="199" customWidth="1"/>
    <col min="3370" max="3584" width="8.88671875" style="199"/>
    <col min="3585" max="3585" width="3.109375" style="199" customWidth="1"/>
    <col min="3586" max="3586" width="12.6640625" style="199" customWidth="1"/>
    <col min="3587" max="3587" width="0" style="199" hidden="1" customWidth="1"/>
    <col min="3588" max="3588" width="7.88671875" style="199" bestFit="1" customWidth="1"/>
    <col min="3589" max="3589" width="10.5546875" style="199" customWidth="1"/>
    <col min="3590" max="3590" width="7" style="199" customWidth="1"/>
    <col min="3591" max="3592" width="6.6640625" style="199" customWidth="1"/>
    <col min="3593" max="3593" width="7.5546875" style="199" customWidth="1"/>
    <col min="3594" max="3595" width="6.6640625" style="199" customWidth="1"/>
    <col min="3596" max="3596" width="7.88671875" style="199" customWidth="1"/>
    <col min="3597" max="3598" width="6.6640625" style="199" customWidth="1"/>
    <col min="3599" max="3599" width="7.88671875" style="199" customWidth="1"/>
    <col min="3600" max="3601" width="6.6640625" style="199" customWidth="1"/>
    <col min="3602" max="3602" width="8.33203125" style="199" customWidth="1"/>
    <col min="3603" max="3604" width="6.6640625" style="199" customWidth="1"/>
    <col min="3605" max="3605" width="7.44140625" style="199" customWidth="1"/>
    <col min="3606" max="3607" width="6.6640625" style="199" customWidth="1"/>
    <col min="3608" max="3608" width="7.88671875" style="199" customWidth="1"/>
    <col min="3609" max="3610" width="6.6640625" style="199" customWidth="1"/>
    <col min="3611" max="3611" width="7.5546875" style="199" customWidth="1"/>
    <col min="3612" max="3613" width="6.6640625" style="199" customWidth="1"/>
    <col min="3614" max="3614" width="7.6640625" style="199" customWidth="1"/>
    <col min="3615" max="3616" width="6.6640625" style="199" customWidth="1"/>
    <col min="3617" max="3617" width="8" style="199" customWidth="1"/>
    <col min="3618" max="3619" width="6.6640625" style="199" customWidth="1"/>
    <col min="3620" max="3620" width="7.5546875" style="199" customWidth="1"/>
    <col min="3621" max="3622" width="6.6640625" style="199" customWidth="1"/>
    <col min="3623" max="3623" width="7" style="199" customWidth="1"/>
    <col min="3624" max="3625" width="6.6640625" style="199" customWidth="1"/>
    <col min="3626" max="3840" width="8.88671875" style="199"/>
    <col min="3841" max="3841" width="3.109375" style="199" customWidth="1"/>
    <col min="3842" max="3842" width="12.6640625" style="199" customWidth="1"/>
    <col min="3843" max="3843" width="0" style="199" hidden="1" customWidth="1"/>
    <col min="3844" max="3844" width="7.88671875" style="199" bestFit="1" customWidth="1"/>
    <col min="3845" max="3845" width="10.5546875" style="199" customWidth="1"/>
    <col min="3846" max="3846" width="7" style="199" customWidth="1"/>
    <col min="3847" max="3848" width="6.6640625" style="199" customWidth="1"/>
    <col min="3849" max="3849" width="7.5546875" style="199" customWidth="1"/>
    <col min="3850" max="3851" width="6.6640625" style="199" customWidth="1"/>
    <col min="3852" max="3852" width="7.88671875" style="199" customWidth="1"/>
    <col min="3853" max="3854" width="6.6640625" style="199" customWidth="1"/>
    <col min="3855" max="3855" width="7.88671875" style="199" customWidth="1"/>
    <col min="3856" max="3857" width="6.6640625" style="199" customWidth="1"/>
    <col min="3858" max="3858" width="8.33203125" style="199" customWidth="1"/>
    <col min="3859" max="3860" width="6.6640625" style="199" customWidth="1"/>
    <col min="3861" max="3861" width="7.44140625" style="199" customWidth="1"/>
    <col min="3862" max="3863" width="6.6640625" style="199" customWidth="1"/>
    <col min="3864" max="3864" width="7.88671875" style="199" customWidth="1"/>
    <col min="3865" max="3866" width="6.6640625" style="199" customWidth="1"/>
    <col min="3867" max="3867" width="7.5546875" style="199" customWidth="1"/>
    <col min="3868" max="3869" width="6.6640625" style="199" customWidth="1"/>
    <col min="3870" max="3870" width="7.6640625" style="199" customWidth="1"/>
    <col min="3871" max="3872" width="6.6640625" style="199" customWidth="1"/>
    <col min="3873" max="3873" width="8" style="199" customWidth="1"/>
    <col min="3874" max="3875" width="6.6640625" style="199" customWidth="1"/>
    <col min="3876" max="3876" width="7.5546875" style="199" customWidth="1"/>
    <col min="3877" max="3878" width="6.6640625" style="199" customWidth="1"/>
    <col min="3879" max="3879" width="7" style="199" customWidth="1"/>
    <col min="3880" max="3881" width="6.6640625" style="199" customWidth="1"/>
    <col min="3882" max="4096" width="8.88671875" style="199"/>
    <col min="4097" max="4097" width="3.109375" style="199" customWidth="1"/>
    <col min="4098" max="4098" width="12.6640625" style="199" customWidth="1"/>
    <col min="4099" max="4099" width="0" style="199" hidden="1" customWidth="1"/>
    <col min="4100" max="4100" width="7.88671875" style="199" bestFit="1" customWidth="1"/>
    <col min="4101" max="4101" width="10.5546875" style="199" customWidth="1"/>
    <col min="4102" max="4102" width="7" style="199" customWidth="1"/>
    <col min="4103" max="4104" width="6.6640625" style="199" customWidth="1"/>
    <col min="4105" max="4105" width="7.5546875" style="199" customWidth="1"/>
    <col min="4106" max="4107" width="6.6640625" style="199" customWidth="1"/>
    <col min="4108" max="4108" width="7.88671875" style="199" customWidth="1"/>
    <col min="4109" max="4110" width="6.6640625" style="199" customWidth="1"/>
    <col min="4111" max="4111" width="7.88671875" style="199" customWidth="1"/>
    <col min="4112" max="4113" width="6.6640625" style="199" customWidth="1"/>
    <col min="4114" max="4114" width="8.33203125" style="199" customWidth="1"/>
    <col min="4115" max="4116" width="6.6640625" style="199" customWidth="1"/>
    <col min="4117" max="4117" width="7.44140625" style="199" customWidth="1"/>
    <col min="4118" max="4119" width="6.6640625" style="199" customWidth="1"/>
    <col min="4120" max="4120" width="7.88671875" style="199" customWidth="1"/>
    <col min="4121" max="4122" width="6.6640625" style="199" customWidth="1"/>
    <col min="4123" max="4123" width="7.5546875" style="199" customWidth="1"/>
    <col min="4124" max="4125" width="6.6640625" style="199" customWidth="1"/>
    <col min="4126" max="4126" width="7.6640625" style="199" customWidth="1"/>
    <col min="4127" max="4128" width="6.6640625" style="199" customWidth="1"/>
    <col min="4129" max="4129" width="8" style="199" customWidth="1"/>
    <col min="4130" max="4131" width="6.6640625" style="199" customWidth="1"/>
    <col min="4132" max="4132" width="7.5546875" style="199" customWidth="1"/>
    <col min="4133" max="4134" width="6.6640625" style="199" customWidth="1"/>
    <col min="4135" max="4135" width="7" style="199" customWidth="1"/>
    <col min="4136" max="4137" width="6.6640625" style="199" customWidth="1"/>
    <col min="4138" max="4352" width="8.88671875" style="199"/>
    <col min="4353" max="4353" width="3.109375" style="199" customWidth="1"/>
    <col min="4354" max="4354" width="12.6640625" style="199" customWidth="1"/>
    <col min="4355" max="4355" width="0" style="199" hidden="1" customWidth="1"/>
    <col min="4356" max="4356" width="7.88671875" style="199" bestFit="1" customWidth="1"/>
    <col min="4357" max="4357" width="10.5546875" style="199" customWidth="1"/>
    <col min="4358" max="4358" width="7" style="199" customWidth="1"/>
    <col min="4359" max="4360" width="6.6640625" style="199" customWidth="1"/>
    <col min="4361" max="4361" width="7.5546875" style="199" customWidth="1"/>
    <col min="4362" max="4363" width="6.6640625" style="199" customWidth="1"/>
    <col min="4364" max="4364" width="7.88671875" style="199" customWidth="1"/>
    <col min="4365" max="4366" width="6.6640625" style="199" customWidth="1"/>
    <col min="4367" max="4367" width="7.88671875" style="199" customWidth="1"/>
    <col min="4368" max="4369" width="6.6640625" style="199" customWidth="1"/>
    <col min="4370" max="4370" width="8.33203125" style="199" customWidth="1"/>
    <col min="4371" max="4372" width="6.6640625" style="199" customWidth="1"/>
    <col min="4373" max="4373" width="7.44140625" style="199" customWidth="1"/>
    <col min="4374" max="4375" width="6.6640625" style="199" customWidth="1"/>
    <col min="4376" max="4376" width="7.88671875" style="199" customWidth="1"/>
    <col min="4377" max="4378" width="6.6640625" style="199" customWidth="1"/>
    <col min="4379" max="4379" width="7.5546875" style="199" customWidth="1"/>
    <col min="4380" max="4381" width="6.6640625" style="199" customWidth="1"/>
    <col min="4382" max="4382" width="7.6640625" style="199" customWidth="1"/>
    <col min="4383" max="4384" width="6.6640625" style="199" customWidth="1"/>
    <col min="4385" max="4385" width="8" style="199" customWidth="1"/>
    <col min="4386" max="4387" width="6.6640625" style="199" customWidth="1"/>
    <col min="4388" max="4388" width="7.5546875" style="199" customWidth="1"/>
    <col min="4389" max="4390" width="6.6640625" style="199" customWidth="1"/>
    <col min="4391" max="4391" width="7" style="199" customWidth="1"/>
    <col min="4392" max="4393" width="6.6640625" style="199" customWidth="1"/>
    <col min="4394" max="4608" width="8.88671875" style="199"/>
    <col min="4609" max="4609" width="3.109375" style="199" customWidth="1"/>
    <col min="4610" max="4610" width="12.6640625" style="199" customWidth="1"/>
    <col min="4611" max="4611" width="0" style="199" hidden="1" customWidth="1"/>
    <col min="4612" max="4612" width="7.88671875" style="199" bestFit="1" customWidth="1"/>
    <col min="4613" max="4613" width="10.5546875" style="199" customWidth="1"/>
    <col min="4614" max="4614" width="7" style="199" customWidth="1"/>
    <col min="4615" max="4616" width="6.6640625" style="199" customWidth="1"/>
    <col min="4617" max="4617" width="7.5546875" style="199" customWidth="1"/>
    <col min="4618" max="4619" width="6.6640625" style="199" customWidth="1"/>
    <col min="4620" max="4620" width="7.88671875" style="199" customWidth="1"/>
    <col min="4621" max="4622" width="6.6640625" style="199" customWidth="1"/>
    <col min="4623" max="4623" width="7.88671875" style="199" customWidth="1"/>
    <col min="4624" max="4625" width="6.6640625" style="199" customWidth="1"/>
    <col min="4626" max="4626" width="8.33203125" style="199" customWidth="1"/>
    <col min="4627" max="4628" width="6.6640625" style="199" customWidth="1"/>
    <col min="4629" max="4629" width="7.44140625" style="199" customWidth="1"/>
    <col min="4630" max="4631" width="6.6640625" style="199" customWidth="1"/>
    <col min="4632" max="4632" width="7.88671875" style="199" customWidth="1"/>
    <col min="4633" max="4634" width="6.6640625" style="199" customWidth="1"/>
    <col min="4635" max="4635" width="7.5546875" style="199" customWidth="1"/>
    <col min="4636" max="4637" width="6.6640625" style="199" customWidth="1"/>
    <col min="4638" max="4638" width="7.6640625" style="199" customWidth="1"/>
    <col min="4639" max="4640" width="6.6640625" style="199" customWidth="1"/>
    <col min="4641" max="4641" width="8" style="199" customWidth="1"/>
    <col min="4642" max="4643" width="6.6640625" style="199" customWidth="1"/>
    <col min="4644" max="4644" width="7.5546875" style="199" customWidth="1"/>
    <col min="4645" max="4646" width="6.6640625" style="199" customWidth="1"/>
    <col min="4647" max="4647" width="7" style="199" customWidth="1"/>
    <col min="4648" max="4649" width="6.6640625" style="199" customWidth="1"/>
    <col min="4650" max="4864" width="8.88671875" style="199"/>
    <col min="4865" max="4865" width="3.109375" style="199" customWidth="1"/>
    <col min="4866" max="4866" width="12.6640625" style="199" customWidth="1"/>
    <col min="4867" max="4867" width="0" style="199" hidden="1" customWidth="1"/>
    <col min="4868" max="4868" width="7.88671875" style="199" bestFit="1" customWidth="1"/>
    <col min="4869" max="4869" width="10.5546875" style="199" customWidth="1"/>
    <col min="4870" max="4870" width="7" style="199" customWidth="1"/>
    <col min="4871" max="4872" width="6.6640625" style="199" customWidth="1"/>
    <col min="4873" max="4873" width="7.5546875" style="199" customWidth="1"/>
    <col min="4874" max="4875" width="6.6640625" style="199" customWidth="1"/>
    <col min="4876" max="4876" width="7.88671875" style="199" customWidth="1"/>
    <col min="4877" max="4878" width="6.6640625" style="199" customWidth="1"/>
    <col min="4879" max="4879" width="7.88671875" style="199" customWidth="1"/>
    <col min="4880" max="4881" width="6.6640625" style="199" customWidth="1"/>
    <col min="4882" max="4882" width="8.33203125" style="199" customWidth="1"/>
    <col min="4883" max="4884" width="6.6640625" style="199" customWidth="1"/>
    <col min="4885" max="4885" width="7.44140625" style="199" customWidth="1"/>
    <col min="4886" max="4887" width="6.6640625" style="199" customWidth="1"/>
    <col min="4888" max="4888" width="7.88671875" style="199" customWidth="1"/>
    <col min="4889" max="4890" width="6.6640625" style="199" customWidth="1"/>
    <col min="4891" max="4891" width="7.5546875" style="199" customWidth="1"/>
    <col min="4892" max="4893" width="6.6640625" style="199" customWidth="1"/>
    <col min="4894" max="4894" width="7.6640625" style="199" customWidth="1"/>
    <col min="4895" max="4896" width="6.6640625" style="199" customWidth="1"/>
    <col min="4897" max="4897" width="8" style="199" customWidth="1"/>
    <col min="4898" max="4899" width="6.6640625" style="199" customWidth="1"/>
    <col min="4900" max="4900" width="7.5546875" style="199" customWidth="1"/>
    <col min="4901" max="4902" width="6.6640625" style="199" customWidth="1"/>
    <col min="4903" max="4903" width="7" style="199" customWidth="1"/>
    <col min="4904" max="4905" width="6.6640625" style="199" customWidth="1"/>
    <col min="4906" max="5120" width="8.88671875" style="199"/>
    <col min="5121" max="5121" width="3.109375" style="199" customWidth="1"/>
    <col min="5122" max="5122" width="12.6640625" style="199" customWidth="1"/>
    <col min="5123" max="5123" width="0" style="199" hidden="1" customWidth="1"/>
    <col min="5124" max="5124" width="7.88671875" style="199" bestFit="1" customWidth="1"/>
    <col min="5125" max="5125" width="10.5546875" style="199" customWidth="1"/>
    <col min="5126" max="5126" width="7" style="199" customWidth="1"/>
    <col min="5127" max="5128" width="6.6640625" style="199" customWidth="1"/>
    <col min="5129" max="5129" width="7.5546875" style="199" customWidth="1"/>
    <col min="5130" max="5131" width="6.6640625" style="199" customWidth="1"/>
    <col min="5132" max="5132" width="7.88671875" style="199" customWidth="1"/>
    <col min="5133" max="5134" width="6.6640625" style="199" customWidth="1"/>
    <col min="5135" max="5135" width="7.88671875" style="199" customWidth="1"/>
    <col min="5136" max="5137" width="6.6640625" style="199" customWidth="1"/>
    <col min="5138" max="5138" width="8.33203125" style="199" customWidth="1"/>
    <col min="5139" max="5140" width="6.6640625" style="199" customWidth="1"/>
    <col min="5141" max="5141" width="7.44140625" style="199" customWidth="1"/>
    <col min="5142" max="5143" width="6.6640625" style="199" customWidth="1"/>
    <col min="5144" max="5144" width="7.88671875" style="199" customWidth="1"/>
    <col min="5145" max="5146" width="6.6640625" style="199" customWidth="1"/>
    <col min="5147" max="5147" width="7.5546875" style="199" customWidth="1"/>
    <col min="5148" max="5149" width="6.6640625" style="199" customWidth="1"/>
    <col min="5150" max="5150" width="7.6640625" style="199" customWidth="1"/>
    <col min="5151" max="5152" width="6.6640625" style="199" customWidth="1"/>
    <col min="5153" max="5153" width="8" style="199" customWidth="1"/>
    <col min="5154" max="5155" width="6.6640625" style="199" customWidth="1"/>
    <col min="5156" max="5156" width="7.5546875" style="199" customWidth="1"/>
    <col min="5157" max="5158" width="6.6640625" style="199" customWidth="1"/>
    <col min="5159" max="5159" width="7" style="199" customWidth="1"/>
    <col min="5160" max="5161" width="6.6640625" style="199" customWidth="1"/>
    <col min="5162" max="5376" width="8.88671875" style="199"/>
    <col min="5377" max="5377" width="3.109375" style="199" customWidth="1"/>
    <col min="5378" max="5378" width="12.6640625" style="199" customWidth="1"/>
    <col min="5379" max="5379" width="0" style="199" hidden="1" customWidth="1"/>
    <col min="5380" max="5380" width="7.88671875" style="199" bestFit="1" customWidth="1"/>
    <col min="5381" max="5381" width="10.5546875" style="199" customWidth="1"/>
    <col min="5382" max="5382" width="7" style="199" customWidth="1"/>
    <col min="5383" max="5384" width="6.6640625" style="199" customWidth="1"/>
    <col min="5385" max="5385" width="7.5546875" style="199" customWidth="1"/>
    <col min="5386" max="5387" width="6.6640625" style="199" customWidth="1"/>
    <col min="5388" max="5388" width="7.88671875" style="199" customWidth="1"/>
    <col min="5389" max="5390" width="6.6640625" style="199" customWidth="1"/>
    <col min="5391" max="5391" width="7.88671875" style="199" customWidth="1"/>
    <col min="5392" max="5393" width="6.6640625" style="199" customWidth="1"/>
    <col min="5394" max="5394" width="8.33203125" style="199" customWidth="1"/>
    <col min="5395" max="5396" width="6.6640625" style="199" customWidth="1"/>
    <col min="5397" max="5397" width="7.44140625" style="199" customWidth="1"/>
    <col min="5398" max="5399" width="6.6640625" style="199" customWidth="1"/>
    <col min="5400" max="5400" width="7.88671875" style="199" customWidth="1"/>
    <col min="5401" max="5402" width="6.6640625" style="199" customWidth="1"/>
    <col min="5403" max="5403" width="7.5546875" style="199" customWidth="1"/>
    <col min="5404" max="5405" width="6.6640625" style="199" customWidth="1"/>
    <col min="5406" max="5406" width="7.6640625" style="199" customWidth="1"/>
    <col min="5407" max="5408" width="6.6640625" style="199" customWidth="1"/>
    <col min="5409" max="5409" width="8" style="199" customWidth="1"/>
    <col min="5410" max="5411" width="6.6640625" style="199" customWidth="1"/>
    <col min="5412" max="5412" width="7.5546875" style="199" customWidth="1"/>
    <col min="5413" max="5414" width="6.6640625" style="199" customWidth="1"/>
    <col min="5415" max="5415" width="7" style="199" customWidth="1"/>
    <col min="5416" max="5417" width="6.6640625" style="199" customWidth="1"/>
    <col min="5418" max="5632" width="8.88671875" style="199"/>
    <col min="5633" max="5633" width="3.109375" style="199" customWidth="1"/>
    <col min="5634" max="5634" width="12.6640625" style="199" customWidth="1"/>
    <col min="5635" max="5635" width="0" style="199" hidden="1" customWidth="1"/>
    <col min="5636" max="5636" width="7.88671875" style="199" bestFit="1" customWidth="1"/>
    <col min="5637" max="5637" width="10.5546875" style="199" customWidth="1"/>
    <col min="5638" max="5638" width="7" style="199" customWidth="1"/>
    <col min="5639" max="5640" width="6.6640625" style="199" customWidth="1"/>
    <col min="5641" max="5641" width="7.5546875" style="199" customWidth="1"/>
    <col min="5642" max="5643" width="6.6640625" style="199" customWidth="1"/>
    <col min="5644" max="5644" width="7.88671875" style="199" customWidth="1"/>
    <col min="5645" max="5646" width="6.6640625" style="199" customWidth="1"/>
    <col min="5647" max="5647" width="7.88671875" style="199" customWidth="1"/>
    <col min="5648" max="5649" width="6.6640625" style="199" customWidth="1"/>
    <col min="5650" max="5650" width="8.33203125" style="199" customWidth="1"/>
    <col min="5651" max="5652" width="6.6640625" style="199" customWidth="1"/>
    <col min="5653" max="5653" width="7.44140625" style="199" customWidth="1"/>
    <col min="5654" max="5655" width="6.6640625" style="199" customWidth="1"/>
    <col min="5656" max="5656" width="7.88671875" style="199" customWidth="1"/>
    <col min="5657" max="5658" width="6.6640625" style="199" customWidth="1"/>
    <col min="5659" max="5659" width="7.5546875" style="199" customWidth="1"/>
    <col min="5660" max="5661" width="6.6640625" style="199" customWidth="1"/>
    <col min="5662" max="5662" width="7.6640625" style="199" customWidth="1"/>
    <col min="5663" max="5664" width="6.6640625" style="199" customWidth="1"/>
    <col min="5665" max="5665" width="8" style="199" customWidth="1"/>
    <col min="5666" max="5667" width="6.6640625" style="199" customWidth="1"/>
    <col min="5668" max="5668" width="7.5546875" style="199" customWidth="1"/>
    <col min="5669" max="5670" width="6.6640625" style="199" customWidth="1"/>
    <col min="5671" max="5671" width="7" style="199" customWidth="1"/>
    <col min="5672" max="5673" width="6.6640625" style="199" customWidth="1"/>
    <col min="5674" max="5888" width="8.88671875" style="199"/>
    <col min="5889" max="5889" width="3.109375" style="199" customWidth="1"/>
    <col min="5890" max="5890" width="12.6640625" style="199" customWidth="1"/>
    <col min="5891" max="5891" width="0" style="199" hidden="1" customWidth="1"/>
    <col min="5892" max="5892" width="7.88671875" style="199" bestFit="1" customWidth="1"/>
    <col min="5893" max="5893" width="10.5546875" style="199" customWidth="1"/>
    <col min="5894" max="5894" width="7" style="199" customWidth="1"/>
    <col min="5895" max="5896" width="6.6640625" style="199" customWidth="1"/>
    <col min="5897" max="5897" width="7.5546875" style="199" customWidth="1"/>
    <col min="5898" max="5899" width="6.6640625" style="199" customWidth="1"/>
    <col min="5900" max="5900" width="7.88671875" style="199" customWidth="1"/>
    <col min="5901" max="5902" width="6.6640625" style="199" customWidth="1"/>
    <col min="5903" max="5903" width="7.88671875" style="199" customWidth="1"/>
    <col min="5904" max="5905" width="6.6640625" style="199" customWidth="1"/>
    <col min="5906" max="5906" width="8.33203125" style="199" customWidth="1"/>
    <col min="5907" max="5908" width="6.6640625" style="199" customWidth="1"/>
    <col min="5909" max="5909" width="7.44140625" style="199" customWidth="1"/>
    <col min="5910" max="5911" width="6.6640625" style="199" customWidth="1"/>
    <col min="5912" max="5912" width="7.88671875" style="199" customWidth="1"/>
    <col min="5913" max="5914" width="6.6640625" style="199" customWidth="1"/>
    <col min="5915" max="5915" width="7.5546875" style="199" customWidth="1"/>
    <col min="5916" max="5917" width="6.6640625" style="199" customWidth="1"/>
    <col min="5918" max="5918" width="7.6640625" style="199" customWidth="1"/>
    <col min="5919" max="5920" width="6.6640625" style="199" customWidth="1"/>
    <col min="5921" max="5921" width="8" style="199" customWidth="1"/>
    <col min="5922" max="5923" width="6.6640625" style="199" customWidth="1"/>
    <col min="5924" max="5924" width="7.5546875" style="199" customWidth="1"/>
    <col min="5925" max="5926" width="6.6640625" style="199" customWidth="1"/>
    <col min="5927" max="5927" width="7" style="199" customWidth="1"/>
    <col min="5928" max="5929" width="6.6640625" style="199" customWidth="1"/>
    <col min="5930" max="6144" width="8.88671875" style="199"/>
    <col min="6145" max="6145" width="3.109375" style="199" customWidth="1"/>
    <col min="6146" max="6146" width="12.6640625" style="199" customWidth="1"/>
    <col min="6147" max="6147" width="0" style="199" hidden="1" customWidth="1"/>
    <col min="6148" max="6148" width="7.88671875" style="199" bestFit="1" customWidth="1"/>
    <col min="6149" max="6149" width="10.5546875" style="199" customWidth="1"/>
    <col min="6150" max="6150" width="7" style="199" customWidth="1"/>
    <col min="6151" max="6152" width="6.6640625" style="199" customWidth="1"/>
    <col min="6153" max="6153" width="7.5546875" style="199" customWidth="1"/>
    <col min="6154" max="6155" width="6.6640625" style="199" customWidth="1"/>
    <col min="6156" max="6156" width="7.88671875" style="199" customWidth="1"/>
    <col min="6157" max="6158" width="6.6640625" style="199" customWidth="1"/>
    <col min="6159" max="6159" width="7.88671875" style="199" customWidth="1"/>
    <col min="6160" max="6161" width="6.6640625" style="199" customWidth="1"/>
    <col min="6162" max="6162" width="8.33203125" style="199" customWidth="1"/>
    <col min="6163" max="6164" width="6.6640625" style="199" customWidth="1"/>
    <col min="6165" max="6165" width="7.44140625" style="199" customWidth="1"/>
    <col min="6166" max="6167" width="6.6640625" style="199" customWidth="1"/>
    <col min="6168" max="6168" width="7.88671875" style="199" customWidth="1"/>
    <col min="6169" max="6170" width="6.6640625" style="199" customWidth="1"/>
    <col min="6171" max="6171" width="7.5546875" style="199" customWidth="1"/>
    <col min="6172" max="6173" width="6.6640625" style="199" customWidth="1"/>
    <col min="6174" max="6174" width="7.6640625" style="199" customWidth="1"/>
    <col min="6175" max="6176" width="6.6640625" style="199" customWidth="1"/>
    <col min="6177" max="6177" width="8" style="199" customWidth="1"/>
    <col min="6178" max="6179" width="6.6640625" style="199" customWidth="1"/>
    <col min="6180" max="6180" width="7.5546875" style="199" customWidth="1"/>
    <col min="6181" max="6182" width="6.6640625" style="199" customWidth="1"/>
    <col min="6183" max="6183" width="7" style="199" customWidth="1"/>
    <col min="6184" max="6185" width="6.6640625" style="199" customWidth="1"/>
    <col min="6186" max="6400" width="8.88671875" style="199"/>
    <col min="6401" max="6401" width="3.109375" style="199" customWidth="1"/>
    <col min="6402" max="6402" width="12.6640625" style="199" customWidth="1"/>
    <col min="6403" max="6403" width="0" style="199" hidden="1" customWidth="1"/>
    <col min="6404" max="6404" width="7.88671875" style="199" bestFit="1" customWidth="1"/>
    <col min="6405" max="6405" width="10.5546875" style="199" customWidth="1"/>
    <col min="6406" max="6406" width="7" style="199" customWidth="1"/>
    <col min="6407" max="6408" width="6.6640625" style="199" customWidth="1"/>
    <col min="6409" max="6409" width="7.5546875" style="199" customWidth="1"/>
    <col min="6410" max="6411" width="6.6640625" style="199" customWidth="1"/>
    <col min="6412" max="6412" width="7.88671875" style="199" customWidth="1"/>
    <col min="6413" max="6414" width="6.6640625" style="199" customWidth="1"/>
    <col min="6415" max="6415" width="7.88671875" style="199" customWidth="1"/>
    <col min="6416" max="6417" width="6.6640625" style="199" customWidth="1"/>
    <col min="6418" max="6418" width="8.33203125" style="199" customWidth="1"/>
    <col min="6419" max="6420" width="6.6640625" style="199" customWidth="1"/>
    <col min="6421" max="6421" width="7.44140625" style="199" customWidth="1"/>
    <col min="6422" max="6423" width="6.6640625" style="199" customWidth="1"/>
    <col min="6424" max="6424" width="7.88671875" style="199" customWidth="1"/>
    <col min="6425" max="6426" width="6.6640625" style="199" customWidth="1"/>
    <col min="6427" max="6427" width="7.5546875" style="199" customWidth="1"/>
    <col min="6428" max="6429" width="6.6640625" style="199" customWidth="1"/>
    <col min="6430" max="6430" width="7.6640625" style="199" customWidth="1"/>
    <col min="6431" max="6432" width="6.6640625" style="199" customWidth="1"/>
    <col min="6433" max="6433" width="8" style="199" customWidth="1"/>
    <col min="6434" max="6435" width="6.6640625" style="199" customWidth="1"/>
    <col min="6436" max="6436" width="7.5546875" style="199" customWidth="1"/>
    <col min="6437" max="6438" width="6.6640625" style="199" customWidth="1"/>
    <col min="6439" max="6439" width="7" style="199" customWidth="1"/>
    <col min="6440" max="6441" width="6.6640625" style="199" customWidth="1"/>
    <col min="6442" max="6656" width="8.88671875" style="199"/>
    <col min="6657" max="6657" width="3.109375" style="199" customWidth="1"/>
    <col min="6658" max="6658" width="12.6640625" style="199" customWidth="1"/>
    <col min="6659" max="6659" width="0" style="199" hidden="1" customWidth="1"/>
    <col min="6660" max="6660" width="7.88671875" style="199" bestFit="1" customWidth="1"/>
    <col min="6661" max="6661" width="10.5546875" style="199" customWidth="1"/>
    <col min="6662" max="6662" width="7" style="199" customWidth="1"/>
    <col min="6663" max="6664" width="6.6640625" style="199" customWidth="1"/>
    <col min="6665" max="6665" width="7.5546875" style="199" customWidth="1"/>
    <col min="6666" max="6667" width="6.6640625" style="199" customWidth="1"/>
    <col min="6668" max="6668" width="7.88671875" style="199" customWidth="1"/>
    <col min="6669" max="6670" width="6.6640625" style="199" customWidth="1"/>
    <col min="6671" max="6671" width="7.88671875" style="199" customWidth="1"/>
    <col min="6672" max="6673" width="6.6640625" style="199" customWidth="1"/>
    <col min="6674" max="6674" width="8.33203125" style="199" customWidth="1"/>
    <col min="6675" max="6676" width="6.6640625" style="199" customWidth="1"/>
    <col min="6677" max="6677" width="7.44140625" style="199" customWidth="1"/>
    <col min="6678" max="6679" width="6.6640625" style="199" customWidth="1"/>
    <col min="6680" max="6680" width="7.88671875" style="199" customWidth="1"/>
    <col min="6681" max="6682" width="6.6640625" style="199" customWidth="1"/>
    <col min="6683" max="6683" width="7.5546875" style="199" customWidth="1"/>
    <col min="6684" max="6685" width="6.6640625" style="199" customWidth="1"/>
    <col min="6686" max="6686" width="7.6640625" style="199" customWidth="1"/>
    <col min="6687" max="6688" width="6.6640625" style="199" customWidth="1"/>
    <col min="6689" max="6689" width="8" style="199" customWidth="1"/>
    <col min="6690" max="6691" width="6.6640625" style="199" customWidth="1"/>
    <col min="6692" max="6692" width="7.5546875" style="199" customWidth="1"/>
    <col min="6693" max="6694" width="6.6640625" style="199" customWidth="1"/>
    <col min="6695" max="6695" width="7" style="199" customWidth="1"/>
    <col min="6696" max="6697" width="6.6640625" style="199" customWidth="1"/>
    <col min="6698" max="6912" width="8.88671875" style="199"/>
    <col min="6913" max="6913" width="3.109375" style="199" customWidth="1"/>
    <col min="6914" max="6914" width="12.6640625" style="199" customWidth="1"/>
    <col min="6915" max="6915" width="0" style="199" hidden="1" customWidth="1"/>
    <col min="6916" max="6916" width="7.88671875" style="199" bestFit="1" customWidth="1"/>
    <col min="6917" max="6917" width="10.5546875" style="199" customWidth="1"/>
    <col min="6918" max="6918" width="7" style="199" customWidth="1"/>
    <col min="6919" max="6920" width="6.6640625" style="199" customWidth="1"/>
    <col min="6921" max="6921" width="7.5546875" style="199" customWidth="1"/>
    <col min="6922" max="6923" width="6.6640625" style="199" customWidth="1"/>
    <col min="6924" max="6924" width="7.88671875" style="199" customWidth="1"/>
    <col min="6925" max="6926" width="6.6640625" style="199" customWidth="1"/>
    <col min="6927" max="6927" width="7.88671875" style="199" customWidth="1"/>
    <col min="6928" max="6929" width="6.6640625" style="199" customWidth="1"/>
    <col min="6930" max="6930" width="8.33203125" style="199" customWidth="1"/>
    <col min="6931" max="6932" width="6.6640625" style="199" customWidth="1"/>
    <col min="6933" max="6933" width="7.44140625" style="199" customWidth="1"/>
    <col min="6934" max="6935" width="6.6640625" style="199" customWidth="1"/>
    <col min="6936" max="6936" width="7.88671875" style="199" customWidth="1"/>
    <col min="6937" max="6938" width="6.6640625" style="199" customWidth="1"/>
    <col min="6939" max="6939" width="7.5546875" style="199" customWidth="1"/>
    <col min="6940" max="6941" width="6.6640625" style="199" customWidth="1"/>
    <col min="6942" max="6942" width="7.6640625" style="199" customWidth="1"/>
    <col min="6943" max="6944" width="6.6640625" style="199" customWidth="1"/>
    <col min="6945" max="6945" width="8" style="199" customWidth="1"/>
    <col min="6946" max="6947" width="6.6640625" style="199" customWidth="1"/>
    <col min="6948" max="6948" width="7.5546875" style="199" customWidth="1"/>
    <col min="6949" max="6950" width="6.6640625" style="199" customWidth="1"/>
    <col min="6951" max="6951" width="7" style="199" customWidth="1"/>
    <col min="6952" max="6953" width="6.6640625" style="199" customWidth="1"/>
    <col min="6954" max="7168" width="8.88671875" style="199"/>
    <col min="7169" max="7169" width="3.109375" style="199" customWidth="1"/>
    <col min="7170" max="7170" width="12.6640625" style="199" customWidth="1"/>
    <col min="7171" max="7171" width="0" style="199" hidden="1" customWidth="1"/>
    <col min="7172" max="7172" width="7.88671875" style="199" bestFit="1" customWidth="1"/>
    <col min="7173" max="7173" width="10.5546875" style="199" customWidth="1"/>
    <col min="7174" max="7174" width="7" style="199" customWidth="1"/>
    <col min="7175" max="7176" width="6.6640625" style="199" customWidth="1"/>
    <col min="7177" max="7177" width="7.5546875" style="199" customWidth="1"/>
    <col min="7178" max="7179" width="6.6640625" style="199" customWidth="1"/>
    <col min="7180" max="7180" width="7.88671875" style="199" customWidth="1"/>
    <col min="7181" max="7182" width="6.6640625" style="199" customWidth="1"/>
    <col min="7183" max="7183" width="7.88671875" style="199" customWidth="1"/>
    <col min="7184" max="7185" width="6.6640625" style="199" customWidth="1"/>
    <col min="7186" max="7186" width="8.33203125" style="199" customWidth="1"/>
    <col min="7187" max="7188" width="6.6640625" style="199" customWidth="1"/>
    <col min="7189" max="7189" width="7.44140625" style="199" customWidth="1"/>
    <col min="7190" max="7191" width="6.6640625" style="199" customWidth="1"/>
    <col min="7192" max="7192" width="7.88671875" style="199" customWidth="1"/>
    <col min="7193" max="7194" width="6.6640625" style="199" customWidth="1"/>
    <col min="7195" max="7195" width="7.5546875" style="199" customWidth="1"/>
    <col min="7196" max="7197" width="6.6640625" style="199" customWidth="1"/>
    <col min="7198" max="7198" width="7.6640625" style="199" customWidth="1"/>
    <col min="7199" max="7200" width="6.6640625" style="199" customWidth="1"/>
    <col min="7201" max="7201" width="8" style="199" customWidth="1"/>
    <col min="7202" max="7203" width="6.6640625" style="199" customWidth="1"/>
    <col min="7204" max="7204" width="7.5546875" style="199" customWidth="1"/>
    <col min="7205" max="7206" width="6.6640625" style="199" customWidth="1"/>
    <col min="7207" max="7207" width="7" style="199" customWidth="1"/>
    <col min="7208" max="7209" width="6.6640625" style="199" customWidth="1"/>
    <col min="7210" max="7424" width="8.88671875" style="199"/>
    <col min="7425" max="7425" width="3.109375" style="199" customWidth="1"/>
    <col min="7426" max="7426" width="12.6640625" style="199" customWidth="1"/>
    <col min="7427" max="7427" width="0" style="199" hidden="1" customWidth="1"/>
    <col min="7428" max="7428" width="7.88671875" style="199" bestFit="1" customWidth="1"/>
    <col min="7429" max="7429" width="10.5546875" style="199" customWidth="1"/>
    <col min="7430" max="7430" width="7" style="199" customWidth="1"/>
    <col min="7431" max="7432" width="6.6640625" style="199" customWidth="1"/>
    <col min="7433" max="7433" width="7.5546875" style="199" customWidth="1"/>
    <col min="7434" max="7435" width="6.6640625" style="199" customWidth="1"/>
    <col min="7436" max="7436" width="7.88671875" style="199" customWidth="1"/>
    <col min="7437" max="7438" width="6.6640625" style="199" customWidth="1"/>
    <col min="7439" max="7439" width="7.88671875" style="199" customWidth="1"/>
    <col min="7440" max="7441" width="6.6640625" style="199" customWidth="1"/>
    <col min="7442" max="7442" width="8.33203125" style="199" customWidth="1"/>
    <col min="7443" max="7444" width="6.6640625" style="199" customWidth="1"/>
    <col min="7445" max="7445" width="7.44140625" style="199" customWidth="1"/>
    <col min="7446" max="7447" width="6.6640625" style="199" customWidth="1"/>
    <col min="7448" max="7448" width="7.88671875" style="199" customWidth="1"/>
    <col min="7449" max="7450" width="6.6640625" style="199" customWidth="1"/>
    <col min="7451" max="7451" width="7.5546875" style="199" customWidth="1"/>
    <col min="7452" max="7453" width="6.6640625" style="199" customWidth="1"/>
    <col min="7454" max="7454" width="7.6640625" style="199" customWidth="1"/>
    <col min="7455" max="7456" width="6.6640625" style="199" customWidth="1"/>
    <col min="7457" max="7457" width="8" style="199" customWidth="1"/>
    <col min="7458" max="7459" width="6.6640625" style="199" customWidth="1"/>
    <col min="7460" max="7460" width="7.5546875" style="199" customWidth="1"/>
    <col min="7461" max="7462" width="6.6640625" style="199" customWidth="1"/>
    <col min="7463" max="7463" width="7" style="199" customWidth="1"/>
    <col min="7464" max="7465" width="6.6640625" style="199" customWidth="1"/>
    <col min="7466" max="7680" width="8.88671875" style="199"/>
    <col min="7681" max="7681" width="3.109375" style="199" customWidth="1"/>
    <col min="7682" max="7682" width="12.6640625" style="199" customWidth="1"/>
    <col min="7683" max="7683" width="0" style="199" hidden="1" customWidth="1"/>
    <col min="7684" max="7684" width="7.88671875" style="199" bestFit="1" customWidth="1"/>
    <col min="7685" max="7685" width="10.5546875" style="199" customWidth="1"/>
    <col min="7686" max="7686" width="7" style="199" customWidth="1"/>
    <col min="7687" max="7688" width="6.6640625" style="199" customWidth="1"/>
    <col min="7689" max="7689" width="7.5546875" style="199" customWidth="1"/>
    <col min="7690" max="7691" width="6.6640625" style="199" customWidth="1"/>
    <col min="7692" max="7692" width="7.88671875" style="199" customWidth="1"/>
    <col min="7693" max="7694" width="6.6640625" style="199" customWidth="1"/>
    <col min="7695" max="7695" width="7.88671875" style="199" customWidth="1"/>
    <col min="7696" max="7697" width="6.6640625" style="199" customWidth="1"/>
    <col min="7698" max="7698" width="8.33203125" style="199" customWidth="1"/>
    <col min="7699" max="7700" width="6.6640625" style="199" customWidth="1"/>
    <col min="7701" max="7701" width="7.44140625" style="199" customWidth="1"/>
    <col min="7702" max="7703" width="6.6640625" style="199" customWidth="1"/>
    <col min="7704" max="7704" width="7.88671875" style="199" customWidth="1"/>
    <col min="7705" max="7706" width="6.6640625" style="199" customWidth="1"/>
    <col min="7707" max="7707" width="7.5546875" style="199" customWidth="1"/>
    <col min="7708" max="7709" width="6.6640625" style="199" customWidth="1"/>
    <col min="7710" max="7710" width="7.6640625" style="199" customWidth="1"/>
    <col min="7711" max="7712" width="6.6640625" style="199" customWidth="1"/>
    <col min="7713" max="7713" width="8" style="199" customWidth="1"/>
    <col min="7714" max="7715" width="6.6640625" style="199" customWidth="1"/>
    <col min="7716" max="7716" width="7.5546875" style="199" customWidth="1"/>
    <col min="7717" max="7718" width="6.6640625" style="199" customWidth="1"/>
    <col min="7719" max="7719" width="7" style="199" customWidth="1"/>
    <col min="7720" max="7721" width="6.6640625" style="199" customWidth="1"/>
    <col min="7722" max="7936" width="8.88671875" style="199"/>
    <col min="7937" max="7937" width="3.109375" style="199" customWidth="1"/>
    <col min="7938" max="7938" width="12.6640625" style="199" customWidth="1"/>
    <col min="7939" max="7939" width="0" style="199" hidden="1" customWidth="1"/>
    <col min="7940" max="7940" width="7.88671875" style="199" bestFit="1" customWidth="1"/>
    <col min="7941" max="7941" width="10.5546875" style="199" customWidth="1"/>
    <col min="7942" max="7942" width="7" style="199" customWidth="1"/>
    <col min="7943" max="7944" width="6.6640625" style="199" customWidth="1"/>
    <col min="7945" max="7945" width="7.5546875" style="199" customWidth="1"/>
    <col min="7946" max="7947" width="6.6640625" style="199" customWidth="1"/>
    <col min="7948" max="7948" width="7.88671875" style="199" customWidth="1"/>
    <col min="7949" max="7950" width="6.6640625" style="199" customWidth="1"/>
    <col min="7951" max="7951" width="7.88671875" style="199" customWidth="1"/>
    <col min="7952" max="7953" width="6.6640625" style="199" customWidth="1"/>
    <col min="7954" max="7954" width="8.33203125" style="199" customWidth="1"/>
    <col min="7955" max="7956" width="6.6640625" style="199" customWidth="1"/>
    <col min="7957" max="7957" width="7.44140625" style="199" customWidth="1"/>
    <col min="7958" max="7959" width="6.6640625" style="199" customWidth="1"/>
    <col min="7960" max="7960" width="7.88671875" style="199" customWidth="1"/>
    <col min="7961" max="7962" width="6.6640625" style="199" customWidth="1"/>
    <col min="7963" max="7963" width="7.5546875" style="199" customWidth="1"/>
    <col min="7964" max="7965" width="6.6640625" style="199" customWidth="1"/>
    <col min="7966" max="7966" width="7.6640625" style="199" customWidth="1"/>
    <col min="7967" max="7968" width="6.6640625" style="199" customWidth="1"/>
    <col min="7969" max="7969" width="8" style="199" customWidth="1"/>
    <col min="7970" max="7971" width="6.6640625" style="199" customWidth="1"/>
    <col min="7972" max="7972" width="7.5546875" style="199" customWidth="1"/>
    <col min="7973" max="7974" width="6.6640625" style="199" customWidth="1"/>
    <col min="7975" max="7975" width="7" style="199" customWidth="1"/>
    <col min="7976" max="7977" width="6.6640625" style="199" customWidth="1"/>
    <col min="7978" max="8192" width="8.88671875" style="199"/>
    <col min="8193" max="8193" width="3.109375" style="199" customWidth="1"/>
    <col min="8194" max="8194" width="12.6640625" style="199" customWidth="1"/>
    <col min="8195" max="8195" width="0" style="199" hidden="1" customWidth="1"/>
    <col min="8196" max="8196" width="7.88671875" style="199" bestFit="1" customWidth="1"/>
    <col min="8197" max="8197" width="10.5546875" style="199" customWidth="1"/>
    <col min="8198" max="8198" width="7" style="199" customWidth="1"/>
    <col min="8199" max="8200" width="6.6640625" style="199" customWidth="1"/>
    <col min="8201" max="8201" width="7.5546875" style="199" customWidth="1"/>
    <col min="8202" max="8203" width="6.6640625" style="199" customWidth="1"/>
    <col min="8204" max="8204" width="7.88671875" style="199" customWidth="1"/>
    <col min="8205" max="8206" width="6.6640625" style="199" customWidth="1"/>
    <col min="8207" max="8207" width="7.88671875" style="199" customWidth="1"/>
    <col min="8208" max="8209" width="6.6640625" style="199" customWidth="1"/>
    <col min="8210" max="8210" width="8.33203125" style="199" customWidth="1"/>
    <col min="8211" max="8212" width="6.6640625" style="199" customWidth="1"/>
    <col min="8213" max="8213" width="7.44140625" style="199" customWidth="1"/>
    <col min="8214" max="8215" width="6.6640625" style="199" customWidth="1"/>
    <col min="8216" max="8216" width="7.88671875" style="199" customWidth="1"/>
    <col min="8217" max="8218" width="6.6640625" style="199" customWidth="1"/>
    <col min="8219" max="8219" width="7.5546875" style="199" customWidth="1"/>
    <col min="8220" max="8221" width="6.6640625" style="199" customWidth="1"/>
    <col min="8222" max="8222" width="7.6640625" style="199" customWidth="1"/>
    <col min="8223" max="8224" width="6.6640625" style="199" customWidth="1"/>
    <col min="8225" max="8225" width="8" style="199" customWidth="1"/>
    <col min="8226" max="8227" width="6.6640625" style="199" customWidth="1"/>
    <col min="8228" max="8228" width="7.5546875" style="199" customWidth="1"/>
    <col min="8229" max="8230" width="6.6640625" style="199" customWidth="1"/>
    <col min="8231" max="8231" width="7" style="199" customWidth="1"/>
    <col min="8232" max="8233" width="6.6640625" style="199" customWidth="1"/>
    <col min="8234" max="8448" width="8.88671875" style="199"/>
    <col min="8449" max="8449" width="3.109375" style="199" customWidth="1"/>
    <col min="8450" max="8450" width="12.6640625" style="199" customWidth="1"/>
    <col min="8451" max="8451" width="0" style="199" hidden="1" customWidth="1"/>
    <col min="8452" max="8452" width="7.88671875" style="199" bestFit="1" customWidth="1"/>
    <col min="8453" max="8453" width="10.5546875" style="199" customWidth="1"/>
    <col min="8454" max="8454" width="7" style="199" customWidth="1"/>
    <col min="8455" max="8456" width="6.6640625" style="199" customWidth="1"/>
    <col min="8457" max="8457" width="7.5546875" style="199" customWidth="1"/>
    <col min="8458" max="8459" width="6.6640625" style="199" customWidth="1"/>
    <col min="8460" max="8460" width="7.88671875" style="199" customWidth="1"/>
    <col min="8461" max="8462" width="6.6640625" style="199" customWidth="1"/>
    <col min="8463" max="8463" width="7.88671875" style="199" customWidth="1"/>
    <col min="8464" max="8465" width="6.6640625" style="199" customWidth="1"/>
    <col min="8466" max="8466" width="8.33203125" style="199" customWidth="1"/>
    <col min="8467" max="8468" width="6.6640625" style="199" customWidth="1"/>
    <col min="8469" max="8469" width="7.44140625" style="199" customWidth="1"/>
    <col min="8470" max="8471" width="6.6640625" style="199" customWidth="1"/>
    <col min="8472" max="8472" width="7.88671875" style="199" customWidth="1"/>
    <col min="8473" max="8474" width="6.6640625" style="199" customWidth="1"/>
    <col min="8475" max="8475" width="7.5546875" style="199" customWidth="1"/>
    <col min="8476" max="8477" width="6.6640625" style="199" customWidth="1"/>
    <col min="8478" max="8478" width="7.6640625" style="199" customWidth="1"/>
    <col min="8479" max="8480" width="6.6640625" style="199" customWidth="1"/>
    <col min="8481" max="8481" width="8" style="199" customWidth="1"/>
    <col min="8482" max="8483" width="6.6640625" style="199" customWidth="1"/>
    <col min="8484" max="8484" width="7.5546875" style="199" customWidth="1"/>
    <col min="8485" max="8486" width="6.6640625" style="199" customWidth="1"/>
    <col min="8487" max="8487" width="7" style="199" customWidth="1"/>
    <col min="8488" max="8489" width="6.6640625" style="199" customWidth="1"/>
    <col min="8490" max="8704" width="8.88671875" style="199"/>
    <col min="8705" max="8705" width="3.109375" style="199" customWidth="1"/>
    <col min="8706" max="8706" width="12.6640625" style="199" customWidth="1"/>
    <col min="8707" max="8707" width="0" style="199" hidden="1" customWidth="1"/>
    <col min="8708" max="8708" width="7.88671875" style="199" bestFit="1" customWidth="1"/>
    <col min="8709" max="8709" width="10.5546875" style="199" customWidth="1"/>
    <col min="8710" max="8710" width="7" style="199" customWidth="1"/>
    <col min="8711" max="8712" width="6.6640625" style="199" customWidth="1"/>
    <col min="8713" max="8713" width="7.5546875" style="199" customWidth="1"/>
    <col min="8714" max="8715" width="6.6640625" style="199" customWidth="1"/>
    <col min="8716" max="8716" width="7.88671875" style="199" customWidth="1"/>
    <col min="8717" max="8718" width="6.6640625" style="199" customWidth="1"/>
    <col min="8719" max="8719" width="7.88671875" style="199" customWidth="1"/>
    <col min="8720" max="8721" width="6.6640625" style="199" customWidth="1"/>
    <col min="8722" max="8722" width="8.33203125" style="199" customWidth="1"/>
    <col min="8723" max="8724" width="6.6640625" style="199" customWidth="1"/>
    <col min="8725" max="8725" width="7.44140625" style="199" customWidth="1"/>
    <col min="8726" max="8727" width="6.6640625" style="199" customWidth="1"/>
    <col min="8728" max="8728" width="7.88671875" style="199" customWidth="1"/>
    <col min="8729" max="8730" width="6.6640625" style="199" customWidth="1"/>
    <col min="8731" max="8731" width="7.5546875" style="199" customWidth="1"/>
    <col min="8732" max="8733" width="6.6640625" style="199" customWidth="1"/>
    <col min="8734" max="8734" width="7.6640625" style="199" customWidth="1"/>
    <col min="8735" max="8736" width="6.6640625" style="199" customWidth="1"/>
    <col min="8737" max="8737" width="8" style="199" customWidth="1"/>
    <col min="8738" max="8739" width="6.6640625" style="199" customWidth="1"/>
    <col min="8740" max="8740" width="7.5546875" style="199" customWidth="1"/>
    <col min="8741" max="8742" width="6.6640625" style="199" customWidth="1"/>
    <col min="8743" max="8743" width="7" style="199" customWidth="1"/>
    <col min="8744" max="8745" width="6.6640625" style="199" customWidth="1"/>
    <col min="8746" max="8960" width="8.88671875" style="199"/>
    <col min="8961" max="8961" width="3.109375" style="199" customWidth="1"/>
    <col min="8962" max="8962" width="12.6640625" style="199" customWidth="1"/>
    <col min="8963" max="8963" width="0" style="199" hidden="1" customWidth="1"/>
    <col min="8964" max="8964" width="7.88671875" style="199" bestFit="1" customWidth="1"/>
    <col min="8965" max="8965" width="10.5546875" style="199" customWidth="1"/>
    <col min="8966" max="8966" width="7" style="199" customWidth="1"/>
    <col min="8967" max="8968" width="6.6640625" style="199" customWidth="1"/>
    <col min="8969" max="8969" width="7.5546875" style="199" customWidth="1"/>
    <col min="8970" max="8971" width="6.6640625" style="199" customWidth="1"/>
    <col min="8972" max="8972" width="7.88671875" style="199" customWidth="1"/>
    <col min="8973" max="8974" width="6.6640625" style="199" customWidth="1"/>
    <col min="8975" max="8975" width="7.88671875" style="199" customWidth="1"/>
    <col min="8976" max="8977" width="6.6640625" style="199" customWidth="1"/>
    <col min="8978" max="8978" width="8.33203125" style="199" customWidth="1"/>
    <col min="8979" max="8980" width="6.6640625" style="199" customWidth="1"/>
    <col min="8981" max="8981" width="7.44140625" style="199" customWidth="1"/>
    <col min="8982" max="8983" width="6.6640625" style="199" customWidth="1"/>
    <col min="8984" max="8984" width="7.88671875" style="199" customWidth="1"/>
    <col min="8985" max="8986" width="6.6640625" style="199" customWidth="1"/>
    <col min="8987" max="8987" width="7.5546875" style="199" customWidth="1"/>
    <col min="8988" max="8989" width="6.6640625" style="199" customWidth="1"/>
    <col min="8990" max="8990" width="7.6640625" style="199" customWidth="1"/>
    <col min="8991" max="8992" width="6.6640625" style="199" customWidth="1"/>
    <col min="8993" max="8993" width="8" style="199" customWidth="1"/>
    <col min="8994" max="8995" width="6.6640625" style="199" customWidth="1"/>
    <col min="8996" max="8996" width="7.5546875" style="199" customWidth="1"/>
    <col min="8997" max="8998" width="6.6640625" style="199" customWidth="1"/>
    <col min="8999" max="8999" width="7" style="199" customWidth="1"/>
    <col min="9000" max="9001" width="6.6640625" style="199" customWidth="1"/>
    <col min="9002" max="9216" width="8.88671875" style="199"/>
    <col min="9217" max="9217" width="3.109375" style="199" customWidth="1"/>
    <col min="9218" max="9218" width="12.6640625" style="199" customWidth="1"/>
    <col min="9219" max="9219" width="0" style="199" hidden="1" customWidth="1"/>
    <col min="9220" max="9220" width="7.88671875" style="199" bestFit="1" customWidth="1"/>
    <col min="9221" max="9221" width="10.5546875" style="199" customWidth="1"/>
    <col min="9222" max="9222" width="7" style="199" customWidth="1"/>
    <col min="9223" max="9224" width="6.6640625" style="199" customWidth="1"/>
    <col min="9225" max="9225" width="7.5546875" style="199" customWidth="1"/>
    <col min="9226" max="9227" width="6.6640625" style="199" customWidth="1"/>
    <col min="9228" max="9228" width="7.88671875" style="199" customWidth="1"/>
    <col min="9229" max="9230" width="6.6640625" style="199" customWidth="1"/>
    <col min="9231" max="9231" width="7.88671875" style="199" customWidth="1"/>
    <col min="9232" max="9233" width="6.6640625" style="199" customWidth="1"/>
    <col min="9234" max="9234" width="8.33203125" style="199" customWidth="1"/>
    <col min="9235" max="9236" width="6.6640625" style="199" customWidth="1"/>
    <col min="9237" max="9237" width="7.44140625" style="199" customWidth="1"/>
    <col min="9238" max="9239" width="6.6640625" style="199" customWidth="1"/>
    <col min="9240" max="9240" width="7.88671875" style="199" customWidth="1"/>
    <col min="9241" max="9242" width="6.6640625" style="199" customWidth="1"/>
    <col min="9243" max="9243" width="7.5546875" style="199" customWidth="1"/>
    <col min="9244" max="9245" width="6.6640625" style="199" customWidth="1"/>
    <col min="9246" max="9246" width="7.6640625" style="199" customWidth="1"/>
    <col min="9247" max="9248" width="6.6640625" style="199" customWidth="1"/>
    <col min="9249" max="9249" width="8" style="199" customWidth="1"/>
    <col min="9250" max="9251" width="6.6640625" style="199" customWidth="1"/>
    <col min="9252" max="9252" width="7.5546875" style="199" customWidth="1"/>
    <col min="9253" max="9254" width="6.6640625" style="199" customWidth="1"/>
    <col min="9255" max="9255" width="7" style="199" customWidth="1"/>
    <col min="9256" max="9257" width="6.6640625" style="199" customWidth="1"/>
    <col min="9258" max="9472" width="8.88671875" style="199"/>
    <col min="9473" max="9473" width="3.109375" style="199" customWidth="1"/>
    <col min="9474" max="9474" width="12.6640625" style="199" customWidth="1"/>
    <col min="9475" max="9475" width="0" style="199" hidden="1" customWidth="1"/>
    <col min="9476" max="9476" width="7.88671875" style="199" bestFit="1" customWidth="1"/>
    <col min="9477" max="9477" width="10.5546875" style="199" customWidth="1"/>
    <col min="9478" max="9478" width="7" style="199" customWidth="1"/>
    <col min="9479" max="9480" width="6.6640625" style="199" customWidth="1"/>
    <col min="9481" max="9481" width="7.5546875" style="199" customWidth="1"/>
    <col min="9482" max="9483" width="6.6640625" style="199" customWidth="1"/>
    <col min="9484" max="9484" width="7.88671875" style="199" customWidth="1"/>
    <col min="9485" max="9486" width="6.6640625" style="199" customWidth="1"/>
    <col min="9487" max="9487" width="7.88671875" style="199" customWidth="1"/>
    <col min="9488" max="9489" width="6.6640625" style="199" customWidth="1"/>
    <col min="9490" max="9490" width="8.33203125" style="199" customWidth="1"/>
    <col min="9491" max="9492" width="6.6640625" style="199" customWidth="1"/>
    <col min="9493" max="9493" width="7.44140625" style="199" customWidth="1"/>
    <col min="9494" max="9495" width="6.6640625" style="199" customWidth="1"/>
    <col min="9496" max="9496" width="7.88671875" style="199" customWidth="1"/>
    <col min="9497" max="9498" width="6.6640625" style="199" customWidth="1"/>
    <col min="9499" max="9499" width="7.5546875" style="199" customWidth="1"/>
    <col min="9500" max="9501" width="6.6640625" style="199" customWidth="1"/>
    <col min="9502" max="9502" width="7.6640625" style="199" customWidth="1"/>
    <col min="9503" max="9504" width="6.6640625" style="199" customWidth="1"/>
    <col min="9505" max="9505" width="8" style="199" customWidth="1"/>
    <col min="9506" max="9507" width="6.6640625" style="199" customWidth="1"/>
    <col min="9508" max="9508" width="7.5546875" style="199" customWidth="1"/>
    <col min="9509" max="9510" width="6.6640625" style="199" customWidth="1"/>
    <col min="9511" max="9511" width="7" style="199" customWidth="1"/>
    <col min="9512" max="9513" width="6.6640625" style="199" customWidth="1"/>
    <col min="9514" max="9728" width="8.88671875" style="199"/>
    <col min="9729" max="9729" width="3.109375" style="199" customWidth="1"/>
    <col min="9730" max="9730" width="12.6640625" style="199" customWidth="1"/>
    <col min="9731" max="9731" width="0" style="199" hidden="1" customWidth="1"/>
    <col min="9732" max="9732" width="7.88671875" style="199" bestFit="1" customWidth="1"/>
    <col min="9733" max="9733" width="10.5546875" style="199" customWidth="1"/>
    <col min="9734" max="9734" width="7" style="199" customWidth="1"/>
    <col min="9735" max="9736" width="6.6640625" style="199" customWidth="1"/>
    <col min="9737" max="9737" width="7.5546875" style="199" customWidth="1"/>
    <col min="9738" max="9739" width="6.6640625" style="199" customWidth="1"/>
    <col min="9740" max="9740" width="7.88671875" style="199" customWidth="1"/>
    <col min="9741" max="9742" width="6.6640625" style="199" customWidth="1"/>
    <col min="9743" max="9743" width="7.88671875" style="199" customWidth="1"/>
    <col min="9744" max="9745" width="6.6640625" style="199" customWidth="1"/>
    <col min="9746" max="9746" width="8.33203125" style="199" customWidth="1"/>
    <col min="9747" max="9748" width="6.6640625" style="199" customWidth="1"/>
    <col min="9749" max="9749" width="7.44140625" style="199" customWidth="1"/>
    <col min="9750" max="9751" width="6.6640625" style="199" customWidth="1"/>
    <col min="9752" max="9752" width="7.88671875" style="199" customWidth="1"/>
    <col min="9753" max="9754" width="6.6640625" style="199" customWidth="1"/>
    <col min="9755" max="9755" width="7.5546875" style="199" customWidth="1"/>
    <col min="9756" max="9757" width="6.6640625" style="199" customWidth="1"/>
    <col min="9758" max="9758" width="7.6640625" style="199" customWidth="1"/>
    <col min="9759" max="9760" width="6.6640625" style="199" customWidth="1"/>
    <col min="9761" max="9761" width="8" style="199" customWidth="1"/>
    <col min="9762" max="9763" width="6.6640625" style="199" customWidth="1"/>
    <col min="9764" max="9764" width="7.5546875" style="199" customWidth="1"/>
    <col min="9765" max="9766" width="6.6640625" style="199" customWidth="1"/>
    <col min="9767" max="9767" width="7" style="199" customWidth="1"/>
    <col min="9768" max="9769" width="6.6640625" style="199" customWidth="1"/>
    <col min="9770" max="9984" width="8.88671875" style="199"/>
    <col min="9985" max="9985" width="3.109375" style="199" customWidth="1"/>
    <col min="9986" max="9986" width="12.6640625" style="199" customWidth="1"/>
    <col min="9987" max="9987" width="0" style="199" hidden="1" customWidth="1"/>
    <col min="9988" max="9988" width="7.88671875" style="199" bestFit="1" customWidth="1"/>
    <col min="9989" max="9989" width="10.5546875" style="199" customWidth="1"/>
    <col min="9990" max="9990" width="7" style="199" customWidth="1"/>
    <col min="9991" max="9992" width="6.6640625" style="199" customWidth="1"/>
    <col min="9993" max="9993" width="7.5546875" style="199" customWidth="1"/>
    <col min="9994" max="9995" width="6.6640625" style="199" customWidth="1"/>
    <col min="9996" max="9996" width="7.88671875" style="199" customWidth="1"/>
    <col min="9997" max="9998" width="6.6640625" style="199" customWidth="1"/>
    <col min="9999" max="9999" width="7.88671875" style="199" customWidth="1"/>
    <col min="10000" max="10001" width="6.6640625" style="199" customWidth="1"/>
    <col min="10002" max="10002" width="8.33203125" style="199" customWidth="1"/>
    <col min="10003" max="10004" width="6.6640625" style="199" customWidth="1"/>
    <col min="10005" max="10005" width="7.44140625" style="199" customWidth="1"/>
    <col min="10006" max="10007" width="6.6640625" style="199" customWidth="1"/>
    <col min="10008" max="10008" width="7.88671875" style="199" customWidth="1"/>
    <col min="10009" max="10010" width="6.6640625" style="199" customWidth="1"/>
    <col min="10011" max="10011" width="7.5546875" style="199" customWidth="1"/>
    <col min="10012" max="10013" width="6.6640625" style="199" customWidth="1"/>
    <col min="10014" max="10014" width="7.6640625" style="199" customWidth="1"/>
    <col min="10015" max="10016" width="6.6640625" style="199" customWidth="1"/>
    <col min="10017" max="10017" width="8" style="199" customWidth="1"/>
    <col min="10018" max="10019" width="6.6640625" style="199" customWidth="1"/>
    <col min="10020" max="10020" width="7.5546875" style="199" customWidth="1"/>
    <col min="10021" max="10022" width="6.6640625" style="199" customWidth="1"/>
    <col min="10023" max="10023" width="7" style="199" customWidth="1"/>
    <col min="10024" max="10025" width="6.6640625" style="199" customWidth="1"/>
    <col min="10026" max="10240" width="8.88671875" style="199"/>
    <col min="10241" max="10241" width="3.109375" style="199" customWidth="1"/>
    <col min="10242" max="10242" width="12.6640625" style="199" customWidth="1"/>
    <col min="10243" max="10243" width="0" style="199" hidden="1" customWidth="1"/>
    <col min="10244" max="10244" width="7.88671875" style="199" bestFit="1" customWidth="1"/>
    <col min="10245" max="10245" width="10.5546875" style="199" customWidth="1"/>
    <col min="10246" max="10246" width="7" style="199" customWidth="1"/>
    <col min="10247" max="10248" width="6.6640625" style="199" customWidth="1"/>
    <col min="10249" max="10249" width="7.5546875" style="199" customWidth="1"/>
    <col min="10250" max="10251" width="6.6640625" style="199" customWidth="1"/>
    <col min="10252" max="10252" width="7.88671875" style="199" customWidth="1"/>
    <col min="10253" max="10254" width="6.6640625" style="199" customWidth="1"/>
    <col min="10255" max="10255" width="7.88671875" style="199" customWidth="1"/>
    <col min="10256" max="10257" width="6.6640625" style="199" customWidth="1"/>
    <col min="10258" max="10258" width="8.33203125" style="199" customWidth="1"/>
    <col min="10259" max="10260" width="6.6640625" style="199" customWidth="1"/>
    <col min="10261" max="10261" width="7.44140625" style="199" customWidth="1"/>
    <col min="10262" max="10263" width="6.6640625" style="199" customWidth="1"/>
    <col min="10264" max="10264" width="7.88671875" style="199" customWidth="1"/>
    <col min="10265" max="10266" width="6.6640625" style="199" customWidth="1"/>
    <col min="10267" max="10267" width="7.5546875" style="199" customWidth="1"/>
    <col min="10268" max="10269" width="6.6640625" style="199" customWidth="1"/>
    <col min="10270" max="10270" width="7.6640625" style="199" customWidth="1"/>
    <col min="10271" max="10272" width="6.6640625" style="199" customWidth="1"/>
    <col min="10273" max="10273" width="8" style="199" customWidth="1"/>
    <col min="10274" max="10275" width="6.6640625" style="199" customWidth="1"/>
    <col min="10276" max="10276" width="7.5546875" style="199" customWidth="1"/>
    <col min="10277" max="10278" width="6.6640625" style="199" customWidth="1"/>
    <col min="10279" max="10279" width="7" style="199" customWidth="1"/>
    <col min="10280" max="10281" width="6.6640625" style="199" customWidth="1"/>
    <col min="10282" max="10496" width="8.88671875" style="199"/>
    <col min="10497" max="10497" width="3.109375" style="199" customWidth="1"/>
    <col min="10498" max="10498" width="12.6640625" style="199" customWidth="1"/>
    <col min="10499" max="10499" width="0" style="199" hidden="1" customWidth="1"/>
    <col min="10500" max="10500" width="7.88671875" style="199" bestFit="1" customWidth="1"/>
    <col min="10501" max="10501" width="10.5546875" style="199" customWidth="1"/>
    <col min="10502" max="10502" width="7" style="199" customWidth="1"/>
    <col min="10503" max="10504" width="6.6640625" style="199" customWidth="1"/>
    <col min="10505" max="10505" width="7.5546875" style="199" customWidth="1"/>
    <col min="10506" max="10507" width="6.6640625" style="199" customWidth="1"/>
    <col min="10508" max="10508" width="7.88671875" style="199" customWidth="1"/>
    <col min="10509" max="10510" width="6.6640625" style="199" customWidth="1"/>
    <col min="10511" max="10511" width="7.88671875" style="199" customWidth="1"/>
    <col min="10512" max="10513" width="6.6640625" style="199" customWidth="1"/>
    <col min="10514" max="10514" width="8.33203125" style="199" customWidth="1"/>
    <col min="10515" max="10516" width="6.6640625" style="199" customWidth="1"/>
    <col min="10517" max="10517" width="7.44140625" style="199" customWidth="1"/>
    <col min="10518" max="10519" width="6.6640625" style="199" customWidth="1"/>
    <col min="10520" max="10520" width="7.88671875" style="199" customWidth="1"/>
    <col min="10521" max="10522" width="6.6640625" style="199" customWidth="1"/>
    <col min="10523" max="10523" width="7.5546875" style="199" customWidth="1"/>
    <col min="10524" max="10525" width="6.6640625" style="199" customWidth="1"/>
    <col min="10526" max="10526" width="7.6640625" style="199" customWidth="1"/>
    <col min="10527" max="10528" width="6.6640625" style="199" customWidth="1"/>
    <col min="10529" max="10529" width="8" style="199" customWidth="1"/>
    <col min="10530" max="10531" width="6.6640625" style="199" customWidth="1"/>
    <col min="10532" max="10532" width="7.5546875" style="199" customWidth="1"/>
    <col min="10533" max="10534" width="6.6640625" style="199" customWidth="1"/>
    <col min="10535" max="10535" width="7" style="199" customWidth="1"/>
    <col min="10536" max="10537" width="6.6640625" style="199" customWidth="1"/>
    <col min="10538" max="10752" width="8.88671875" style="199"/>
    <col min="10753" max="10753" width="3.109375" style="199" customWidth="1"/>
    <col min="10754" max="10754" width="12.6640625" style="199" customWidth="1"/>
    <col min="10755" max="10755" width="0" style="199" hidden="1" customWidth="1"/>
    <col min="10756" max="10756" width="7.88671875" style="199" bestFit="1" customWidth="1"/>
    <col min="10757" max="10757" width="10.5546875" style="199" customWidth="1"/>
    <col min="10758" max="10758" width="7" style="199" customWidth="1"/>
    <col min="10759" max="10760" width="6.6640625" style="199" customWidth="1"/>
    <col min="10761" max="10761" width="7.5546875" style="199" customWidth="1"/>
    <col min="10762" max="10763" width="6.6640625" style="199" customWidth="1"/>
    <col min="10764" max="10764" width="7.88671875" style="199" customWidth="1"/>
    <col min="10765" max="10766" width="6.6640625" style="199" customWidth="1"/>
    <col min="10767" max="10767" width="7.88671875" style="199" customWidth="1"/>
    <col min="10768" max="10769" width="6.6640625" style="199" customWidth="1"/>
    <col min="10770" max="10770" width="8.33203125" style="199" customWidth="1"/>
    <col min="10771" max="10772" width="6.6640625" style="199" customWidth="1"/>
    <col min="10773" max="10773" width="7.44140625" style="199" customWidth="1"/>
    <col min="10774" max="10775" width="6.6640625" style="199" customWidth="1"/>
    <col min="10776" max="10776" width="7.88671875" style="199" customWidth="1"/>
    <col min="10777" max="10778" width="6.6640625" style="199" customWidth="1"/>
    <col min="10779" max="10779" width="7.5546875" style="199" customWidth="1"/>
    <col min="10780" max="10781" width="6.6640625" style="199" customWidth="1"/>
    <col min="10782" max="10782" width="7.6640625" style="199" customWidth="1"/>
    <col min="10783" max="10784" width="6.6640625" style="199" customWidth="1"/>
    <col min="10785" max="10785" width="8" style="199" customWidth="1"/>
    <col min="10786" max="10787" width="6.6640625" style="199" customWidth="1"/>
    <col min="10788" max="10788" width="7.5546875" style="199" customWidth="1"/>
    <col min="10789" max="10790" width="6.6640625" style="199" customWidth="1"/>
    <col min="10791" max="10791" width="7" style="199" customWidth="1"/>
    <col min="10792" max="10793" width="6.6640625" style="199" customWidth="1"/>
    <col min="10794" max="11008" width="8.88671875" style="199"/>
    <col min="11009" max="11009" width="3.109375" style="199" customWidth="1"/>
    <col min="11010" max="11010" width="12.6640625" style="199" customWidth="1"/>
    <col min="11011" max="11011" width="0" style="199" hidden="1" customWidth="1"/>
    <col min="11012" max="11012" width="7.88671875" style="199" bestFit="1" customWidth="1"/>
    <col min="11013" max="11013" width="10.5546875" style="199" customWidth="1"/>
    <col min="11014" max="11014" width="7" style="199" customWidth="1"/>
    <col min="11015" max="11016" width="6.6640625" style="199" customWidth="1"/>
    <col min="11017" max="11017" width="7.5546875" style="199" customWidth="1"/>
    <col min="11018" max="11019" width="6.6640625" style="199" customWidth="1"/>
    <col min="11020" max="11020" width="7.88671875" style="199" customWidth="1"/>
    <col min="11021" max="11022" width="6.6640625" style="199" customWidth="1"/>
    <col min="11023" max="11023" width="7.88671875" style="199" customWidth="1"/>
    <col min="11024" max="11025" width="6.6640625" style="199" customWidth="1"/>
    <col min="11026" max="11026" width="8.33203125" style="199" customWidth="1"/>
    <col min="11027" max="11028" width="6.6640625" style="199" customWidth="1"/>
    <col min="11029" max="11029" width="7.44140625" style="199" customWidth="1"/>
    <col min="11030" max="11031" width="6.6640625" style="199" customWidth="1"/>
    <col min="11032" max="11032" width="7.88671875" style="199" customWidth="1"/>
    <col min="11033" max="11034" width="6.6640625" style="199" customWidth="1"/>
    <col min="11035" max="11035" width="7.5546875" style="199" customWidth="1"/>
    <col min="11036" max="11037" width="6.6640625" style="199" customWidth="1"/>
    <col min="11038" max="11038" width="7.6640625" style="199" customWidth="1"/>
    <col min="11039" max="11040" width="6.6640625" style="199" customWidth="1"/>
    <col min="11041" max="11041" width="8" style="199" customWidth="1"/>
    <col min="11042" max="11043" width="6.6640625" style="199" customWidth="1"/>
    <col min="11044" max="11044" width="7.5546875" style="199" customWidth="1"/>
    <col min="11045" max="11046" width="6.6640625" style="199" customWidth="1"/>
    <col min="11047" max="11047" width="7" style="199" customWidth="1"/>
    <col min="11048" max="11049" width="6.6640625" style="199" customWidth="1"/>
    <col min="11050" max="11264" width="8.88671875" style="199"/>
    <col min="11265" max="11265" width="3.109375" style="199" customWidth="1"/>
    <col min="11266" max="11266" width="12.6640625" style="199" customWidth="1"/>
    <col min="11267" max="11267" width="0" style="199" hidden="1" customWidth="1"/>
    <col min="11268" max="11268" width="7.88671875" style="199" bestFit="1" customWidth="1"/>
    <col min="11269" max="11269" width="10.5546875" style="199" customWidth="1"/>
    <col min="11270" max="11270" width="7" style="199" customWidth="1"/>
    <col min="11271" max="11272" width="6.6640625" style="199" customWidth="1"/>
    <col min="11273" max="11273" width="7.5546875" style="199" customWidth="1"/>
    <col min="11274" max="11275" width="6.6640625" style="199" customWidth="1"/>
    <col min="11276" max="11276" width="7.88671875" style="199" customWidth="1"/>
    <col min="11277" max="11278" width="6.6640625" style="199" customWidth="1"/>
    <col min="11279" max="11279" width="7.88671875" style="199" customWidth="1"/>
    <col min="11280" max="11281" width="6.6640625" style="199" customWidth="1"/>
    <col min="11282" max="11282" width="8.33203125" style="199" customWidth="1"/>
    <col min="11283" max="11284" width="6.6640625" style="199" customWidth="1"/>
    <col min="11285" max="11285" width="7.44140625" style="199" customWidth="1"/>
    <col min="11286" max="11287" width="6.6640625" style="199" customWidth="1"/>
    <col min="11288" max="11288" width="7.88671875" style="199" customWidth="1"/>
    <col min="11289" max="11290" width="6.6640625" style="199" customWidth="1"/>
    <col min="11291" max="11291" width="7.5546875" style="199" customWidth="1"/>
    <col min="11292" max="11293" width="6.6640625" style="199" customWidth="1"/>
    <col min="11294" max="11294" width="7.6640625" style="199" customWidth="1"/>
    <col min="11295" max="11296" width="6.6640625" style="199" customWidth="1"/>
    <col min="11297" max="11297" width="8" style="199" customWidth="1"/>
    <col min="11298" max="11299" width="6.6640625" style="199" customWidth="1"/>
    <col min="11300" max="11300" width="7.5546875" style="199" customWidth="1"/>
    <col min="11301" max="11302" width="6.6640625" style="199" customWidth="1"/>
    <col min="11303" max="11303" width="7" style="199" customWidth="1"/>
    <col min="11304" max="11305" width="6.6640625" style="199" customWidth="1"/>
    <col min="11306" max="11520" width="8.88671875" style="199"/>
    <col min="11521" max="11521" width="3.109375" style="199" customWidth="1"/>
    <col min="11522" max="11522" width="12.6640625" style="199" customWidth="1"/>
    <col min="11523" max="11523" width="0" style="199" hidden="1" customWidth="1"/>
    <col min="11524" max="11524" width="7.88671875" style="199" bestFit="1" customWidth="1"/>
    <col min="11525" max="11525" width="10.5546875" style="199" customWidth="1"/>
    <col min="11526" max="11526" width="7" style="199" customWidth="1"/>
    <col min="11527" max="11528" width="6.6640625" style="199" customWidth="1"/>
    <col min="11529" max="11529" width="7.5546875" style="199" customWidth="1"/>
    <col min="11530" max="11531" width="6.6640625" style="199" customWidth="1"/>
    <col min="11532" max="11532" width="7.88671875" style="199" customWidth="1"/>
    <col min="11533" max="11534" width="6.6640625" style="199" customWidth="1"/>
    <col min="11535" max="11535" width="7.88671875" style="199" customWidth="1"/>
    <col min="11536" max="11537" width="6.6640625" style="199" customWidth="1"/>
    <col min="11538" max="11538" width="8.33203125" style="199" customWidth="1"/>
    <col min="11539" max="11540" width="6.6640625" style="199" customWidth="1"/>
    <col min="11541" max="11541" width="7.44140625" style="199" customWidth="1"/>
    <col min="11542" max="11543" width="6.6640625" style="199" customWidth="1"/>
    <col min="11544" max="11544" width="7.88671875" style="199" customWidth="1"/>
    <col min="11545" max="11546" width="6.6640625" style="199" customWidth="1"/>
    <col min="11547" max="11547" width="7.5546875" style="199" customWidth="1"/>
    <col min="11548" max="11549" width="6.6640625" style="199" customWidth="1"/>
    <col min="11550" max="11550" width="7.6640625" style="199" customWidth="1"/>
    <col min="11551" max="11552" width="6.6640625" style="199" customWidth="1"/>
    <col min="11553" max="11553" width="8" style="199" customWidth="1"/>
    <col min="11554" max="11555" width="6.6640625" style="199" customWidth="1"/>
    <col min="11556" max="11556" width="7.5546875" style="199" customWidth="1"/>
    <col min="11557" max="11558" width="6.6640625" style="199" customWidth="1"/>
    <col min="11559" max="11559" width="7" style="199" customWidth="1"/>
    <col min="11560" max="11561" width="6.6640625" style="199" customWidth="1"/>
    <col min="11562" max="11776" width="8.88671875" style="199"/>
    <col min="11777" max="11777" width="3.109375" style="199" customWidth="1"/>
    <col min="11778" max="11778" width="12.6640625" style="199" customWidth="1"/>
    <col min="11779" max="11779" width="0" style="199" hidden="1" customWidth="1"/>
    <col min="11780" max="11780" width="7.88671875" style="199" bestFit="1" customWidth="1"/>
    <col min="11781" max="11781" width="10.5546875" style="199" customWidth="1"/>
    <col min="11782" max="11782" width="7" style="199" customWidth="1"/>
    <col min="11783" max="11784" width="6.6640625" style="199" customWidth="1"/>
    <col min="11785" max="11785" width="7.5546875" style="199" customWidth="1"/>
    <col min="11786" max="11787" width="6.6640625" style="199" customWidth="1"/>
    <col min="11788" max="11788" width="7.88671875" style="199" customWidth="1"/>
    <col min="11789" max="11790" width="6.6640625" style="199" customWidth="1"/>
    <col min="11791" max="11791" width="7.88671875" style="199" customWidth="1"/>
    <col min="11792" max="11793" width="6.6640625" style="199" customWidth="1"/>
    <col min="11794" max="11794" width="8.33203125" style="199" customWidth="1"/>
    <col min="11795" max="11796" width="6.6640625" style="199" customWidth="1"/>
    <col min="11797" max="11797" width="7.44140625" style="199" customWidth="1"/>
    <col min="11798" max="11799" width="6.6640625" style="199" customWidth="1"/>
    <col min="11800" max="11800" width="7.88671875" style="199" customWidth="1"/>
    <col min="11801" max="11802" width="6.6640625" style="199" customWidth="1"/>
    <col min="11803" max="11803" width="7.5546875" style="199" customWidth="1"/>
    <col min="11804" max="11805" width="6.6640625" style="199" customWidth="1"/>
    <col min="11806" max="11806" width="7.6640625" style="199" customWidth="1"/>
    <col min="11807" max="11808" width="6.6640625" style="199" customWidth="1"/>
    <col min="11809" max="11809" width="8" style="199" customWidth="1"/>
    <col min="11810" max="11811" width="6.6640625" style="199" customWidth="1"/>
    <col min="11812" max="11812" width="7.5546875" style="199" customWidth="1"/>
    <col min="11813" max="11814" width="6.6640625" style="199" customWidth="1"/>
    <col min="11815" max="11815" width="7" style="199" customWidth="1"/>
    <col min="11816" max="11817" width="6.6640625" style="199" customWidth="1"/>
    <col min="11818" max="12032" width="8.88671875" style="199"/>
    <col min="12033" max="12033" width="3.109375" style="199" customWidth="1"/>
    <col min="12034" max="12034" width="12.6640625" style="199" customWidth="1"/>
    <col min="12035" max="12035" width="0" style="199" hidden="1" customWidth="1"/>
    <col min="12036" max="12036" width="7.88671875" style="199" bestFit="1" customWidth="1"/>
    <col min="12037" max="12037" width="10.5546875" style="199" customWidth="1"/>
    <col min="12038" max="12038" width="7" style="199" customWidth="1"/>
    <col min="12039" max="12040" width="6.6640625" style="199" customWidth="1"/>
    <col min="12041" max="12041" width="7.5546875" style="199" customWidth="1"/>
    <col min="12042" max="12043" width="6.6640625" style="199" customWidth="1"/>
    <col min="12044" max="12044" width="7.88671875" style="199" customWidth="1"/>
    <col min="12045" max="12046" width="6.6640625" style="199" customWidth="1"/>
    <col min="12047" max="12047" width="7.88671875" style="199" customWidth="1"/>
    <col min="12048" max="12049" width="6.6640625" style="199" customWidth="1"/>
    <col min="12050" max="12050" width="8.33203125" style="199" customWidth="1"/>
    <col min="12051" max="12052" width="6.6640625" style="199" customWidth="1"/>
    <col min="12053" max="12053" width="7.44140625" style="199" customWidth="1"/>
    <col min="12054" max="12055" width="6.6640625" style="199" customWidth="1"/>
    <col min="12056" max="12056" width="7.88671875" style="199" customWidth="1"/>
    <col min="12057" max="12058" width="6.6640625" style="199" customWidth="1"/>
    <col min="12059" max="12059" width="7.5546875" style="199" customWidth="1"/>
    <col min="12060" max="12061" width="6.6640625" style="199" customWidth="1"/>
    <col min="12062" max="12062" width="7.6640625" style="199" customWidth="1"/>
    <col min="12063" max="12064" width="6.6640625" style="199" customWidth="1"/>
    <col min="12065" max="12065" width="8" style="199" customWidth="1"/>
    <col min="12066" max="12067" width="6.6640625" style="199" customWidth="1"/>
    <col min="12068" max="12068" width="7.5546875" style="199" customWidth="1"/>
    <col min="12069" max="12070" width="6.6640625" style="199" customWidth="1"/>
    <col min="12071" max="12071" width="7" style="199" customWidth="1"/>
    <col min="12072" max="12073" width="6.6640625" style="199" customWidth="1"/>
    <col min="12074" max="12288" width="8.88671875" style="199"/>
    <col min="12289" max="12289" width="3.109375" style="199" customWidth="1"/>
    <col min="12290" max="12290" width="12.6640625" style="199" customWidth="1"/>
    <col min="12291" max="12291" width="0" style="199" hidden="1" customWidth="1"/>
    <col min="12292" max="12292" width="7.88671875" style="199" bestFit="1" customWidth="1"/>
    <col min="12293" max="12293" width="10.5546875" style="199" customWidth="1"/>
    <col min="12294" max="12294" width="7" style="199" customWidth="1"/>
    <col min="12295" max="12296" width="6.6640625" style="199" customWidth="1"/>
    <col min="12297" max="12297" width="7.5546875" style="199" customWidth="1"/>
    <col min="12298" max="12299" width="6.6640625" style="199" customWidth="1"/>
    <col min="12300" max="12300" width="7.88671875" style="199" customWidth="1"/>
    <col min="12301" max="12302" width="6.6640625" style="199" customWidth="1"/>
    <col min="12303" max="12303" width="7.88671875" style="199" customWidth="1"/>
    <col min="12304" max="12305" width="6.6640625" style="199" customWidth="1"/>
    <col min="12306" max="12306" width="8.33203125" style="199" customWidth="1"/>
    <col min="12307" max="12308" width="6.6640625" style="199" customWidth="1"/>
    <col min="12309" max="12309" width="7.44140625" style="199" customWidth="1"/>
    <col min="12310" max="12311" width="6.6640625" style="199" customWidth="1"/>
    <col min="12312" max="12312" width="7.88671875" style="199" customWidth="1"/>
    <col min="12313" max="12314" width="6.6640625" style="199" customWidth="1"/>
    <col min="12315" max="12315" width="7.5546875" style="199" customWidth="1"/>
    <col min="12316" max="12317" width="6.6640625" style="199" customWidth="1"/>
    <col min="12318" max="12318" width="7.6640625" style="199" customWidth="1"/>
    <col min="12319" max="12320" width="6.6640625" style="199" customWidth="1"/>
    <col min="12321" max="12321" width="8" style="199" customWidth="1"/>
    <col min="12322" max="12323" width="6.6640625" style="199" customWidth="1"/>
    <col min="12324" max="12324" width="7.5546875" style="199" customWidth="1"/>
    <col min="12325" max="12326" width="6.6640625" style="199" customWidth="1"/>
    <col min="12327" max="12327" width="7" style="199" customWidth="1"/>
    <col min="12328" max="12329" width="6.6640625" style="199" customWidth="1"/>
    <col min="12330" max="12544" width="8.88671875" style="199"/>
    <col min="12545" max="12545" width="3.109375" style="199" customWidth="1"/>
    <col min="12546" max="12546" width="12.6640625" style="199" customWidth="1"/>
    <col min="12547" max="12547" width="0" style="199" hidden="1" customWidth="1"/>
    <col min="12548" max="12548" width="7.88671875" style="199" bestFit="1" customWidth="1"/>
    <col min="12549" max="12549" width="10.5546875" style="199" customWidth="1"/>
    <col min="12550" max="12550" width="7" style="199" customWidth="1"/>
    <col min="12551" max="12552" width="6.6640625" style="199" customWidth="1"/>
    <col min="12553" max="12553" width="7.5546875" style="199" customWidth="1"/>
    <col min="12554" max="12555" width="6.6640625" style="199" customWidth="1"/>
    <col min="12556" max="12556" width="7.88671875" style="199" customWidth="1"/>
    <col min="12557" max="12558" width="6.6640625" style="199" customWidth="1"/>
    <col min="12559" max="12559" width="7.88671875" style="199" customWidth="1"/>
    <col min="12560" max="12561" width="6.6640625" style="199" customWidth="1"/>
    <col min="12562" max="12562" width="8.33203125" style="199" customWidth="1"/>
    <col min="12563" max="12564" width="6.6640625" style="199" customWidth="1"/>
    <col min="12565" max="12565" width="7.44140625" style="199" customWidth="1"/>
    <col min="12566" max="12567" width="6.6640625" style="199" customWidth="1"/>
    <col min="12568" max="12568" width="7.88671875" style="199" customWidth="1"/>
    <col min="12569" max="12570" width="6.6640625" style="199" customWidth="1"/>
    <col min="12571" max="12571" width="7.5546875" style="199" customWidth="1"/>
    <col min="12572" max="12573" width="6.6640625" style="199" customWidth="1"/>
    <col min="12574" max="12574" width="7.6640625" style="199" customWidth="1"/>
    <col min="12575" max="12576" width="6.6640625" style="199" customWidth="1"/>
    <col min="12577" max="12577" width="8" style="199" customWidth="1"/>
    <col min="12578" max="12579" width="6.6640625" style="199" customWidth="1"/>
    <col min="12580" max="12580" width="7.5546875" style="199" customWidth="1"/>
    <col min="12581" max="12582" width="6.6640625" style="199" customWidth="1"/>
    <col min="12583" max="12583" width="7" style="199" customWidth="1"/>
    <col min="12584" max="12585" width="6.6640625" style="199" customWidth="1"/>
    <col min="12586" max="12800" width="8.88671875" style="199"/>
    <col min="12801" max="12801" width="3.109375" style="199" customWidth="1"/>
    <col min="12802" max="12802" width="12.6640625" style="199" customWidth="1"/>
    <col min="12803" max="12803" width="0" style="199" hidden="1" customWidth="1"/>
    <col min="12804" max="12804" width="7.88671875" style="199" bestFit="1" customWidth="1"/>
    <col min="12805" max="12805" width="10.5546875" style="199" customWidth="1"/>
    <col min="12806" max="12806" width="7" style="199" customWidth="1"/>
    <col min="12807" max="12808" width="6.6640625" style="199" customWidth="1"/>
    <col min="12809" max="12809" width="7.5546875" style="199" customWidth="1"/>
    <col min="12810" max="12811" width="6.6640625" style="199" customWidth="1"/>
    <col min="12812" max="12812" width="7.88671875" style="199" customWidth="1"/>
    <col min="12813" max="12814" width="6.6640625" style="199" customWidth="1"/>
    <col min="12815" max="12815" width="7.88671875" style="199" customWidth="1"/>
    <col min="12816" max="12817" width="6.6640625" style="199" customWidth="1"/>
    <col min="12818" max="12818" width="8.33203125" style="199" customWidth="1"/>
    <col min="12819" max="12820" width="6.6640625" style="199" customWidth="1"/>
    <col min="12821" max="12821" width="7.44140625" style="199" customWidth="1"/>
    <col min="12822" max="12823" width="6.6640625" style="199" customWidth="1"/>
    <col min="12824" max="12824" width="7.88671875" style="199" customWidth="1"/>
    <col min="12825" max="12826" width="6.6640625" style="199" customWidth="1"/>
    <col min="12827" max="12827" width="7.5546875" style="199" customWidth="1"/>
    <col min="12828" max="12829" width="6.6640625" style="199" customWidth="1"/>
    <col min="12830" max="12830" width="7.6640625" style="199" customWidth="1"/>
    <col min="12831" max="12832" width="6.6640625" style="199" customWidth="1"/>
    <col min="12833" max="12833" width="8" style="199" customWidth="1"/>
    <col min="12834" max="12835" width="6.6640625" style="199" customWidth="1"/>
    <col min="12836" max="12836" width="7.5546875" style="199" customWidth="1"/>
    <col min="12837" max="12838" width="6.6640625" style="199" customWidth="1"/>
    <col min="12839" max="12839" width="7" style="199" customWidth="1"/>
    <col min="12840" max="12841" width="6.6640625" style="199" customWidth="1"/>
    <col min="12842" max="13056" width="8.88671875" style="199"/>
    <col min="13057" max="13057" width="3.109375" style="199" customWidth="1"/>
    <col min="13058" max="13058" width="12.6640625" style="199" customWidth="1"/>
    <col min="13059" max="13059" width="0" style="199" hidden="1" customWidth="1"/>
    <col min="13060" max="13060" width="7.88671875" style="199" bestFit="1" customWidth="1"/>
    <col min="13061" max="13061" width="10.5546875" style="199" customWidth="1"/>
    <col min="13062" max="13062" width="7" style="199" customWidth="1"/>
    <col min="13063" max="13064" width="6.6640625" style="199" customWidth="1"/>
    <col min="13065" max="13065" width="7.5546875" style="199" customWidth="1"/>
    <col min="13066" max="13067" width="6.6640625" style="199" customWidth="1"/>
    <col min="13068" max="13068" width="7.88671875" style="199" customWidth="1"/>
    <col min="13069" max="13070" width="6.6640625" style="199" customWidth="1"/>
    <col min="13071" max="13071" width="7.88671875" style="199" customWidth="1"/>
    <col min="13072" max="13073" width="6.6640625" style="199" customWidth="1"/>
    <col min="13074" max="13074" width="8.33203125" style="199" customWidth="1"/>
    <col min="13075" max="13076" width="6.6640625" style="199" customWidth="1"/>
    <col min="13077" max="13077" width="7.44140625" style="199" customWidth="1"/>
    <col min="13078" max="13079" width="6.6640625" style="199" customWidth="1"/>
    <col min="13080" max="13080" width="7.88671875" style="199" customWidth="1"/>
    <col min="13081" max="13082" width="6.6640625" style="199" customWidth="1"/>
    <col min="13083" max="13083" width="7.5546875" style="199" customWidth="1"/>
    <col min="13084" max="13085" width="6.6640625" style="199" customWidth="1"/>
    <col min="13086" max="13086" width="7.6640625" style="199" customWidth="1"/>
    <col min="13087" max="13088" width="6.6640625" style="199" customWidth="1"/>
    <col min="13089" max="13089" width="8" style="199" customWidth="1"/>
    <col min="13090" max="13091" width="6.6640625" style="199" customWidth="1"/>
    <col min="13092" max="13092" width="7.5546875" style="199" customWidth="1"/>
    <col min="13093" max="13094" width="6.6640625" style="199" customWidth="1"/>
    <col min="13095" max="13095" width="7" style="199" customWidth="1"/>
    <col min="13096" max="13097" width="6.6640625" style="199" customWidth="1"/>
    <col min="13098" max="13312" width="8.88671875" style="199"/>
    <col min="13313" max="13313" width="3.109375" style="199" customWidth="1"/>
    <col min="13314" max="13314" width="12.6640625" style="199" customWidth="1"/>
    <col min="13315" max="13315" width="0" style="199" hidden="1" customWidth="1"/>
    <col min="13316" max="13316" width="7.88671875" style="199" bestFit="1" customWidth="1"/>
    <col min="13317" max="13317" width="10.5546875" style="199" customWidth="1"/>
    <col min="13318" max="13318" width="7" style="199" customWidth="1"/>
    <col min="13319" max="13320" width="6.6640625" style="199" customWidth="1"/>
    <col min="13321" max="13321" width="7.5546875" style="199" customWidth="1"/>
    <col min="13322" max="13323" width="6.6640625" style="199" customWidth="1"/>
    <col min="13324" max="13324" width="7.88671875" style="199" customWidth="1"/>
    <col min="13325" max="13326" width="6.6640625" style="199" customWidth="1"/>
    <col min="13327" max="13327" width="7.88671875" style="199" customWidth="1"/>
    <col min="13328" max="13329" width="6.6640625" style="199" customWidth="1"/>
    <col min="13330" max="13330" width="8.33203125" style="199" customWidth="1"/>
    <col min="13331" max="13332" width="6.6640625" style="199" customWidth="1"/>
    <col min="13333" max="13333" width="7.44140625" style="199" customWidth="1"/>
    <col min="13334" max="13335" width="6.6640625" style="199" customWidth="1"/>
    <col min="13336" max="13336" width="7.88671875" style="199" customWidth="1"/>
    <col min="13337" max="13338" width="6.6640625" style="199" customWidth="1"/>
    <col min="13339" max="13339" width="7.5546875" style="199" customWidth="1"/>
    <col min="13340" max="13341" width="6.6640625" style="199" customWidth="1"/>
    <col min="13342" max="13342" width="7.6640625" style="199" customWidth="1"/>
    <col min="13343" max="13344" width="6.6640625" style="199" customWidth="1"/>
    <col min="13345" max="13345" width="8" style="199" customWidth="1"/>
    <col min="13346" max="13347" width="6.6640625" style="199" customWidth="1"/>
    <col min="13348" max="13348" width="7.5546875" style="199" customWidth="1"/>
    <col min="13349" max="13350" width="6.6640625" style="199" customWidth="1"/>
    <col min="13351" max="13351" width="7" style="199" customWidth="1"/>
    <col min="13352" max="13353" width="6.6640625" style="199" customWidth="1"/>
    <col min="13354" max="13568" width="8.88671875" style="199"/>
    <col min="13569" max="13569" width="3.109375" style="199" customWidth="1"/>
    <col min="13570" max="13570" width="12.6640625" style="199" customWidth="1"/>
    <col min="13571" max="13571" width="0" style="199" hidden="1" customWidth="1"/>
    <col min="13572" max="13572" width="7.88671875" style="199" bestFit="1" customWidth="1"/>
    <col min="13573" max="13573" width="10.5546875" style="199" customWidth="1"/>
    <col min="13574" max="13574" width="7" style="199" customWidth="1"/>
    <col min="13575" max="13576" width="6.6640625" style="199" customWidth="1"/>
    <col min="13577" max="13577" width="7.5546875" style="199" customWidth="1"/>
    <col min="13578" max="13579" width="6.6640625" style="199" customWidth="1"/>
    <col min="13580" max="13580" width="7.88671875" style="199" customWidth="1"/>
    <col min="13581" max="13582" width="6.6640625" style="199" customWidth="1"/>
    <col min="13583" max="13583" width="7.88671875" style="199" customWidth="1"/>
    <col min="13584" max="13585" width="6.6640625" style="199" customWidth="1"/>
    <col min="13586" max="13586" width="8.33203125" style="199" customWidth="1"/>
    <col min="13587" max="13588" width="6.6640625" style="199" customWidth="1"/>
    <col min="13589" max="13589" width="7.44140625" style="199" customWidth="1"/>
    <col min="13590" max="13591" width="6.6640625" style="199" customWidth="1"/>
    <col min="13592" max="13592" width="7.88671875" style="199" customWidth="1"/>
    <col min="13593" max="13594" width="6.6640625" style="199" customWidth="1"/>
    <col min="13595" max="13595" width="7.5546875" style="199" customWidth="1"/>
    <col min="13596" max="13597" width="6.6640625" style="199" customWidth="1"/>
    <col min="13598" max="13598" width="7.6640625" style="199" customWidth="1"/>
    <col min="13599" max="13600" width="6.6640625" style="199" customWidth="1"/>
    <col min="13601" max="13601" width="8" style="199" customWidth="1"/>
    <col min="13602" max="13603" width="6.6640625" style="199" customWidth="1"/>
    <col min="13604" max="13604" width="7.5546875" style="199" customWidth="1"/>
    <col min="13605" max="13606" width="6.6640625" style="199" customWidth="1"/>
    <col min="13607" max="13607" width="7" style="199" customWidth="1"/>
    <col min="13608" max="13609" width="6.6640625" style="199" customWidth="1"/>
    <col min="13610" max="13824" width="8.88671875" style="199"/>
    <col min="13825" max="13825" width="3.109375" style="199" customWidth="1"/>
    <col min="13826" max="13826" width="12.6640625" style="199" customWidth="1"/>
    <col min="13827" max="13827" width="0" style="199" hidden="1" customWidth="1"/>
    <col min="13828" max="13828" width="7.88671875" style="199" bestFit="1" customWidth="1"/>
    <col min="13829" max="13829" width="10.5546875" style="199" customWidth="1"/>
    <col min="13830" max="13830" width="7" style="199" customWidth="1"/>
    <col min="13831" max="13832" width="6.6640625" style="199" customWidth="1"/>
    <col min="13833" max="13833" width="7.5546875" style="199" customWidth="1"/>
    <col min="13834" max="13835" width="6.6640625" style="199" customWidth="1"/>
    <col min="13836" max="13836" width="7.88671875" style="199" customWidth="1"/>
    <col min="13837" max="13838" width="6.6640625" style="199" customWidth="1"/>
    <col min="13839" max="13839" width="7.88671875" style="199" customWidth="1"/>
    <col min="13840" max="13841" width="6.6640625" style="199" customWidth="1"/>
    <col min="13842" max="13842" width="8.33203125" style="199" customWidth="1"/>
    <col min="13843" max="13844" width="6.6640625" style="199" customWidth="1"/>
    <col min="13845" max="13845" width="7.44140625" style="199" customWidth="1"/>
    <col min="13846" max="13847" width="6.6640625" style="199" customWidth="1"/>
    <col min="13848" max="13848" width="7.88671875" style="199" customWidth="1"/>
    <col min="13849" max="13850" width="6.6640625" style="199" customWidth="1"/>
    <col min="13851" max="13851" width="7.5546875" style="199" customWidth="1"/>
    <col min="13852" max="13853" width="6.6640625" style="199" customWidth="1"/>
    <col min="13854" max="13854" width="7.6640625" style="199" customWidth="1"/>
    <col min="13855" max="13856" width="6.6640625" style="199" customWidth="1"/>
    <col min="13857" max="13857" width="8" style="199" customWidth="1"/>
    <col min="13858" max="13859" width="6.6640625" style="199" customWidth="1"/>
    <col min="13860" max="13860" width="7.5546875" style="199" customWidth="1"/>
    <col min="13861" max="13862" width="6.6640625" style="199" customWidth="1"/>
    <col min="13863" max="13863" width="7" style="199" customWidth="1"/>
    <col min="13864" max="13865" width="6.6640625" style="199" customWidth="1"/>
    <col min="13866" max="14080" width="8.88671875" style="199"/>
    <col min="14081" max="14081" width="3.109375" style="199" customWidth="1"/>
    <col min="14082" max="14082" width="12.6640625" style="199" customWidth="1"/>
    <col min="14083" max="14083" width="0" style="199" hidden="1" customWidth="1"/>
    <col min="14084" max="14084" width="7.88671875" style="199" bestFit="1" customWidth="1"/>
    <col min="14085" max="14085" width="10.5546875" style="199" customWidth="1"/>
    <col min="14086" max="14086" width="7" style="199" customWidth="1"/>
    <col min="14087" max="14088" width="6.6640625" style="199" customWidth="1"/>
    <col min="14089" max="14089" width="7.5546875" style="199" customWidth="1"/>
    <col min="14090" max="14091" width="6.6640625" style="199" customWidth="1"/>
    <col min="14092" max="14092" width="7.88671875" style="199" customWidth="1"/>
    <col min="14093" max="14094" width="6.6640625" style="199" customWidth="1"/>
    <col min="14095" max="14095" width="7.88671875" style="199" customWidth="1"/>
    <col min="14096" max="14097" width="6.6640625" style="199" customWidth="1"/>
    <col min="14098" max="14098" width="8.33203125" style="199" customWidth="1"/>
    <col min="14099" max="14100" width="6.6640625" style="199" customWidth="1"/>
    <col min="14101" max="14101" width="7.44140625" style="199" customWidth="1"/>
    <col min="14102" max="14103" width="6.6640625" style="199" customWidth="1"/>
    <col min="14104" max="14104" width="7.88671875" style="199" customWidth="1"/>
    <col min="14105" max="14106" width="6.6640625" style="199" customWidth="1"/>
    <col min="14107" max="14107" width="7.5546875" style="199" customWidth="1"/>
    <col min="14108" max="14109" width="6.6640625" style="199" customWidth="1"/>
    <col min="14110" max="14110" width="7.6640625" style="199" customWidth="1"/>
    <col min="14111" max="14112" width="6.6640625" style="199" customWidth="1"/>
    <col min="14113" max="14113" width="8" style="199" customWidth="1"/>
    <col min="14114" max="14115" width="6.6640625" style="199" customWidth="1"/>
    <col min="14116" max="14116" width="7.5546875" style="199" customWidth="1"/>
    <col min="14117" max="14118" width="6.6640625" style="199" customWidth="1"/>
    <col min="14119" max="14119" width="7" style="199" customWidth="1"/>
    <col min="14120" max="14121" width="6.6640625" style="199" customWidth="1"/>
    <col min="14122" max="14336" width="8.88671875" style="199"/>
    <col min="14337" max="14337" width="3.109375" style="199" customWidth="1"/>
    <col min="14338" max="14338" width="12.6640625" style="199" customWidth="1"/>
    <col min="14339" max="14339" width="0" style="199" hidden="1" customWidth="1"/>
    <col min="14340" max="14340" width="7.88671875" style="199" bestFit="1" customWidth="1"/>
    <col min="14341" max="14341" width="10.5546875" style="199" customWidth="1"/>
    <col min="14342" max="14342" width="7" style="199" customWidth="1"/>
    <col min="14343" max="14344" width="6.6640625" style="199" customWidth="1"/>
    <col min="14345" max="14345" width="7.5546875" style="199" customWidth="1"/>
    <col min="14346" max="14347" width="6.6640625" style="199" customWidth="1"/>
    <col min="14348" max="14348" width="7.88671875" style="199" customWidth="1"/>
    <col min="14349" max="14350" width="6.6640625" style="199" customWidth="1"/>
    <col min="14351" max="14351" width="7.88671875" style="199" customWidth="1"/>
    <col min="14352" max="14353" width="6.6640625" style="199" customWidth="1"/>
    <col min="14354" max="14354" width="8.33203125" style="199" customWidth="1"/>
    <col min="14355" max="14356" width="6.6640625" style="199" customWidth="1"/>
    <col min="14357" max="14357" width="7.44140625" style="199" customWidth="1"/>
    <col min="14358" max="14359" width="6.6640625" style="199" customWidth="1"/>
    <col min="14360" max="14360" width="7.88671875" style="199" customWidth="1"/>
    <col min="14361" max="14362" width="6.6640625" style="199" customWidth="1"/>
    <col min="14363" max="14363" width="7.5546875" style="199" customWidth="1"/>
    <col min="14364" max="14365" width="6.6640625" style="199" customWidth="1"/>
    <col min="14366" max="14366" width="7.6640625" style="199" customWidth="1"/>
    <col min="14367" max="14368" width="6.6640625" style="199" customWidth="1"/>
    <col min="14369" max="14369" width="8" style="199" customWidth="1"/>
    <col min="14370" max="14371" width="6.6640625" style="199" customWidth="1"/>
    <col min="14372" max="14372" width="7.5546875" style="199" customWidth="1"/>
    <col min="14373" max="14374" width="6.6640625" style="199" customWidth="1"/>
    <col min="14375" max="14375" width="7" style="199" customWidth="1"/>
    <col min="14376" max="14377" width="6.6640625" style="199" customWidth="1"/>
    <col min="14378" max="14592" width="8.88671875" style="199"/>
    <col min="14593" max="14593" width="3.109375" style="199" customWidth="1"/>
    <col min="14594" max="14594" width="12.6640625" style="199" customWidth="1"/>
    <col min="14595" max="14595" width="0" style="199" hidden="1" customWidth="1"/>
    <col min="14596" max="14596" width="7.88671875" style="199" bestFit="1" customWidth="1"/>
    <col min="14597" max="14597" width="10.5546875" style="199" customWidth="1"/>
    <col min="14598" max="14598" width="7" style="199" customWidth="1"/>
    <col min="14599" max="14600" width="6.6640625" style="199" customWidth="1"/>
    <col min="14601" max="14601" width="7.5546875" style="199" customWidth="1"/>
    <col min="14602" max="14603" width="6.6640625" style="199" customWidth="1"/>
    <col min="14604" max="14604" width="7.88671875" style="199" customWidth="1"/>
    <col min="14605" max="14606" width="6.6640625" style="199" customWidth="1"/>
    <col min="14607" max="14607" width="7.88671875" style="199" customWidth="1"/>
    <col min="14608" max="14609" width="6.6640625" style="199" customWidth="1"/>
    <col min="14610" max="14610" width="8.33203125" style="199" customWidth="1"/>
    <col min="14611" max="14612" width="6.6640625" style="199" customWidth="1"/>
    <col min="14613" max="14613" width="7.44140625" style="199" customWidth="1"/>
    <col min="14614" max="14615" width="6.6640625" style="199" customWidth="1"/>
    <col min="14616" max="14616" width="7.88671875" style="199" customWidth="1"/>
    <col min="14617" max="14618" width="6.6640625" style="199" customWidth="1"/>
    <col min="14619" max="14619" width="7.5546875" style="199" customWidth="1"/>
    <col min="14620" max="14621" width="6.6640625" style="199" customWidth="1"/>
    <col min="14622" max="14622" width="7.6640625" style="199" customWidth="1"/>
    <col min="14623" max="14624" width="6.6640625" style="199" customWidth="1"/>
    <col min="14625" max="14625" width="8" style="199" customWidth="1"/>
    <col min="14626" max="14627" width="6.6640625" style="199" customWidth="1"/>
    <col min="14628" max="14628" width="7.5546875" style="199" customWidth="1"/>
    <col min="14629" max="14630" width="6.6640625" style="199" customWidth="1"/>
    <col min="14631" max="14631" width="7" style="199" customWidth="1"/>
    <col min="14632" max="14633" width="6.6640625" style="199" customWidth="1"/>
    <col min="14634" max="14848" width="8.88671875" style="199"/>
    <col min="14849" max="14849" width="3.109375" style="199" customWidth="1"/>
    <col min="14850" max="14850" width="12.6640625" style="199" customWidth="1"/>
    <col min="14851" max="14851" width="0" style="199" hidden="1" customWidth="1"/>
    <col min="14852" max="14852" width="7.88671875" style="199" bestFit="1" customWidth="1"/>
    <col min="14853" max="14853" width="10.5546875" style="199" customWidth="1"/>
    <col min="14854" max="14854" width="7" style="199" customWidth="1"/>
    <col min="14855" max="14856" width="6.6640625" style="199" customWidth="1"/>
    <col min="14857" max="14857" width="7.5546875" style="199" customWidth="1"/>
    <col min="14858" max="14859" width="6.6640625" style="199" customWidth="1"/>
    <col min="14860" max="14860" width="7.88671875" style="199" customWidth="1"/>
    <col min="14861" max="14862" width="6.6640625" style="199" customWidth="1"/>
    <col min="14863" max="14863" width="7.88671875" style="199" customWidth="1"/>
    <col min="14864" max="14865" width="6.6640625" style="199" customWidth="1"/>
    <col min="14866" max="14866" width="8.33203125" style="199" customWidth="1"/>
    <col min="14867" max="14868" width="6.6640625" style="199" customWidth="1"/>
    <col min="14869" max="14869" width="7.44140625" style="199" customWidth="1"/>
    <col min="14870" max="14871" width="6.6640625" style="199" customWidth="1"/>
    <col min="14872" max="14872" width="7.88671875" style="199" customWidth="1"/>
    <col min="14873" max="14874" width="6.6640625" style="199" customWidth="1"/>
    <col min="14875" max="14875" width="7.5546875" style="199" customWidth="1"/>
    <col min="14876" max="14877" width="6.6640625" style="199" customWidth="1"/>
    <col min="14878" max="14878" width="7.6640625" style="199" customWidth="1"/>
    <col min="14879" max="14880" width="6.6640625" style="199" customWidth="1"/>
    <col min="14881" max="14881" width="8" style="199" customWidth="1"/>
    <col min="14882" max="14883" width="6.6640625" style="199" customWidth="1"/>
    <col min="14884" max="14884" width="7.5546875" style="199" customWidth="1"/>
    <col min="14885" max="14886" width="6.6640625" style="199" customWidth="1"/>
    <col min="14887" max="14887" width="7" style="199" customWidth="1"/>
    <col min="14888" max="14889" width="6.6640625" style="199" customWidth="1"/>
    <col min="14890" max="15104" width="8.88671875" style="199"/>
    <col min="15105" max="15105" width="3.109375" style="199" customWidth="1"/>
    <col min="15106" max="15106" width="12.6640625" style="199" customWidth="1"/>
    <col min="15107" max="15107" width="0" style="199" hidden="1" customWidth="1"/>
    <col min="15108" max="15108" width="7.88671875" style="199" bestFit="1" customWidth="1"/>
    <col min="15109" max="15109" width="10.5546875" style="199" customWidth="1"/>
    <col min="15110" max="15110" width="7" style="199" customWidth="1"/>
    <col min="15111" max="15112" width="6.6640625" style="199" customWidth="1"/>
    <col min="15113" max="15113" width="7.5546875" style="199" customWidth="1"/>
    <col min="15114" max="15115" width="6.6640625" style="199" customWidth="1"/>
    <col min="15116" max="15116" width="7.88671875" style="199" customWidth="1"/>
    <col min="15117" max="15118" width="6.6640625" style="199" customWidth="1"/>
    <col min="15119" max="15119" width="7.88671875" style="199" customWidth="1"/>
    <col min="15120" max="15121" width="6.6640625" style="199" customWidth="1"/>
    <col min="15122" max="15122" width="8.33203125" style="199" customWidth="1"/>
    <col min="15123" max="15124" width="6.6640625" style="199" customWidth="1"/>
    <col min="15125" max="15125" width="7.44140625" style="199" customWidth="1"/>
    <col min="15126" max="15127" width="6.6640625" style="199" customWidth="1"/>
    <col min="15128" max="15128" width="7.88671875" style="199" customWidth="1"/>
    <col min="15129" max="15130" width="6.6640625" style="199" customWidth="1"/>
    <col min="15131" max="15131" width="7.5546875" style="199" customWidth="1"/>
    <col min="15132" max="15133" width="6.6640625" style="199" customWidth="1"/>
    <col min="15134" max="15134" width="7.6640625" style="199" customWidth="1"/>
    <col min="15135" max="15136" width="6.6640625" style="199" customWidth="1"/>
    <col min="15137" max="15137" width="8" style="199" customWidth="1"/>
    <col min="15138" max="15139" width="6.6640625" style="199" customWidth="1"/>
    <col min="15140" max="15140" width="7.5546875" style="199" customWidth="1"/>
    <col min="15141" max="15142" width="6.6640625" style="199" customWidth="1"/>
    <col min="15143" max="15143" width="7" style="199" customWidth="1"/>
    <col min="15144" max="15145" width="6.6640625" style="199" customWidth="1"/>
    <col min="15146" max="15360" width="8.88671875" style="199"/>
    <col min="15361" max="15361" width="3.109375" style="199" customWidth="1"/>
    <col min="15362" max="15362" width="12.6640625" style="199" customWidth="1"/>
    <col min="15363" max="15363" width="0" style="199" hidden="1" customWidth="1"/>
    <col min="15364" max="15364" width="7.88671875" style="199" bestFit="1" customWidth="1"/>
    <col min="15365" max="15365" width="10.5546875" style="199" customWidth="1"/>
    <col min="15366" max="15366" width="7" style="199" customWidth="1"/>
    <col min="15367" max="15368" width="6.6640625" style="199" customWidth="1"/>
    <col min="15369" max="15369" width="7.5546875" style="199" customWidth="1"/>
    <col min="15370" max="15371" width="6.6640625" style="199" customWidth="1"/>
    <col min="15372" max="15372" width="7.88671875" style="199" customWidth="1"/>
    <col min="15373" max="15374" width="6.6640625" style="199" customWidth="1"/>
    <col min="15375" max="15375" width="7.88671875" style="199" customWidth="1"/>
    <col min="15376" max="15377" width="6.6640625" style="199" customWidth="1"/>
    <col min="15378" max="15378" width="8.33203125" style="199" customWidth="1"/>
    <col min="15379" max="15380" width="6.6640625" style="199" customWidth="1"/>
    <col min="15381" max="15381" width="7.44140625" style="199" customWidth="1"/>
    <col min="15382" max="15383" width="6.6640625" style="199" customWidth="1"/>
    <col min="15384" max="15384" width="7.88671875" style="199" customWidth="1"/>
    <col min="15385" max="15386" width="6.6640625" style="199" customWidth="1"/>
    <col min="15387" max="15387" width="7.5546875" style="199" customWidth="1"/>
    <col min="15388" max="15389" width="6.6640625" style="199" customWidth="1"/>
    <col min="15390" max="15390" width="7.6640625" style="199" customWidth="1"/>
    <col min="15391" max="15392" width="6.6640625" style="199" customWidth="1"/>
    <col min="15393" max="15393" width="8" style="199" customWidth="1"/>
    <col min="15394" max="15395" width="6.6640625" style="199" customWidth="1"/>
    <col min="15396" max="15396" width="7.5546875" style="199" customWidth="1"/>
    <col min="15397" max="15398" width="6.6640625" style="199" customWidth="1"/>
    <col min="15399" max="15399" width="7" style="199" customWidth="1"/>
    <col min="15400" max="15401" width="6.6640625" style="199" customWidth="1"/>
    <col min="15402" max="15616" width="8.88671875" style="199"/>
    <col min="15617" max="15617" width="3.109375" style="199" customWidth="1"/>
    <col min="15618" max="15618" width="12.6640625" style="199" customWidth="1"/>
    <col min="15619" max="15619" width="0" style="199" hidden="1" customWidth="1"/>
    <col min="15620" max="15620" width="7.88671875" style="199" bestFit="1" customWidth="1"/>
    <col min="15621" max="15621" width="10.5546875" style="199" customWidth="1"/>
    <col min="15622" max="15622" width="7" style="199" customWidth="1"/>
    <col min="15623" max="15624" width="6.6640625" style="199" customWidth="1"/>
    <col min="15625" max="15625" width="7.5546875" style="199" customWidth="1"/>
    <col min="15626" max="15627" width="6.6640625" style="199" customWidth="1"/>
    <col min="15628" max="15628" width="7.88671875" style="199" customWidth="1"/>
    <col min="15629" max="15630" width="6.6640625" style="199" customWidth="1"/>
    <col min="15631" max="15631" width="7.88671875" style="199" customWidth="1"/>
    <col min="15632" max="15633" width="6.6640625" style="199" customWidth="1"/>
    <col min="15634" max="15634" width="8.33203125" style="199" customWidth="1"/>
    <col min="15635" max="15636" width="6.6640625" style="199" customWidth="1"/>
    <col min="15637" max="15637" width="7.44140625" style="199" customWidth="1"/>
    <col min="15638" max="15639" width="6.6640625" style="199" customWidth="1"/>
    <col min="15640" max="15640" width="7.88671875" style="199" customWidth="1"/>
    <col min="15641" max="15642" width="6.6640625" style="199" customWidth="1"/>
    <col min="15643" max="15643" width="7.5546875" style="199" customWidth="1"/>
    <col min="15644" max="15645" width="6.6640625" style="199" customWidth="1"/>
    <col min="15646" max="15646" width="7.6640625" style="199" customWidth="1"/>
    <col min="15647" max="15648" width="6.6640625" style="199" customWidth="1"/>
    <col min="15649" max="15649" width="8" style="199" customWidth="1"/>
    <col min="15650" max="15651" width="6.6640625" style="199" customWidth="1"/>
    <col min="15652" max="15652" width="7.5546875" style="199" customWidth="1"/>
    <col min="15653" max="15654" width="6.6640625" style="199" customWidth="1"/>
    <col min="15655" max="15655" width="7" style="199" customWidth="1"/>
    <col min="15656" max="15657" width="6.6640625" style="199" customWidth="1"/>
    <col min="15658" max="15872" width="8.88671875" style="199"/>
    <col min="15873" max="15873" width="3.109375" style="199" customWidth="1"/>
    <col min="15874" max="15874" width="12.6640625" style="199" customWidth="1"/>
    <col min="15875" max="15875" width="0" style="199" hidden="1" customWidth="1"/>
    <col min="15876" max="15876" width="7.88671875" style="199" bestFit="1" customWidth="1"/>
    <col min="15877" max="15877" width="10.5546875" style="199" customWidth="1"/>
    <col min="15878" max="15878" width="7" style="199" customWidth="1"/>
    <col min="15879" max="15880" width="6.6640625" style="199" customWidth="1"/>
    <col min="15881" max="15881" width="7.5546875" style="199" customWidth="1"/>
    <col min="15882" max="15883" width="6.6640625" style="199" customWidth="1"/>
    <col min="15884" max="15884" width="7.88671875" style="199" customWidth="1"/>
    <col min="15885" max="15886" width="6.6640625" style="199" customWidth="1"/>
    <col min="15887" max="15887" width="7.88671875" style="199" customWidth="1"/>
    <col min="15888" max="15889" width="6.6640625" style="199" customWidth="1"/>
    <col min="15890" max="15890" width="8.33203125" style="199" customWidth="1"/>
    <col min="15891" max="15892" width="6.6640625" style="199" customWidth="1"/>
    <col min="15893" max="15893" width="7.44140625" style="199" customWidth="1"/>
    <col min="15894" max="15895" width="6.6640625" style="199" customWidth="1"/>
    <col min="15896" max="15896" width="7.88671875" style="199" customWidth="1"/>
    <col min="15897" max="15898" width="6.6640625" style="199" customWidth="1"/>
    <col min="15899" max="15899" width="7.5546875" style="199" customWidth="1"/>
    <col min="15900" max="15901" width="6.6640625" style="199" customWidth="1"/>
    <col min="15902" max="15902" width="7.6640625" style="199" customWidth="1"/>
    <col min="15903" max="15904" width="6.6640625" style="199" customWidth="1"/>
    <col min="15905" max="15905" width="8" style="199" customWidth="1"/>
    <col min="15906" max="15907" width="6.6640625" style="199" customWidth="1"/>
    <col min="15908" max="15908" width="7.5546875" style="199" customWidth="1"/>
    <col min="15909" max="15910" width="6.6640625" style="199" customWidth="1"/>
    <col min="15911" max="15911" width="7" style="199" customWidth="1"/>
    <col min="15912" max="15913" width="6.6640625" style="199" customWidth="1"/>
    <col min="15914" max="16128" width="8.88671875" style="199"/>
    <col min="16129" max="16129" width="3.109375" style="199" customWidth="1"/>
    <col min="16130" max="16130" width="12.6640625" style="199" customWidth="1"/>
    <col min="16131" max="16131" width="0" style="199" hidden="1" customWidth="1"/>
    <col min="16132" max="16132" width="7.88671875" style="199" bestFit="1" customWidth="1"/>
    <col min="16133" max="16133" width="10.5546875" style="199" customWidth="1"/>
    <col min="16134" max="16134" width="7" style="199" customWidth="1"/>
    <col min="16135" max="16136" width="6.6640625" style="199" customWidth="1"/>
    <col min="16137" max="16137" width="7.5546875" style="199" customWidth="1"/>
    <col min="16138" max="16139" width="6.6640625" style="199" customWidth="1"/>
    <col min="16140" max="16140" width="7.88671875" style="199" customWidth="1"/>
    <col min="16141" max="16142" width="6.6640625" style="199" customWidth="1"/>
    <col min="16143" max="16143" width="7.88671875" style="199" customWidth="1"/>
    <col min="16144" max="16145" width="6.6640625" style="199" customWidth="1"/>
    <col min="16146" max="16146" width="8.33203125" style="199" customWidth="1"/>
    <col min="16147" max="16148" width="6.6640625" style="199" customWidth="1"/>
    <col min="16149" max="16149" width="7.44140625" style="199" customWidth="1"/>
    <col min="16150" max="16151" width="6.6640625" style="199" customWidth="1"/>
    <col min="16152" max="16152" width="7.88671875" style="199" customWidth="1"/>
    <col min="16153" max="16154" width="6.6640625" style="199" customWidth="1"/>
    <col min="16155" max="16155" width="7.5546875" style="199" customWidth="1"/>
    <col min="16156" max="16157" width="6.6640625" style="199" customWidth="1"/>
    <col min="16158" max="16158" width="7.6640625" style="199" customWidth="1"/>
    <col min="16159" max="16160" width="6.6640625" style="199" customWidth="1"/>
    <col min="16161" max="16161" width="8" style="199" customWidth="1"/>
    <col min="16162" max="16163" width="6.6640625" style="199" customWidth="1"/>
    <col min="16164" max="16164" width="7.5546875" style="199" customWidth="1"/>
    <col min="16165" max="16166" width="6.6640625" style="199" customWidth="1"/>
    <col min="16167" max="16167" width="7" style="199" customWidth="1"/>
    <col min="16168" max="16169" width="6.6640625" style="199" customWidth="1"/>
    <col min="16170" max="16384" width="8.88671875" style="199"/>
  </cols>
  <sheetData>
    <row r="1" spans="1:41" ht="15.6" x14ac:dyDescent="0.25">
      <c r="A1" s="106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562" t="s">
        <v>997</v>
      </c>
      <c r="AH1" s="563"/>
      <c r="AI1" s="563"/>
      <c r="AJ1" s="563"/>
      <c r="AK1" s="563"/>
      <c r="AL1" s="563"/>
      <c r="AM1" s="563"/>
      <c r="AN1" s="563"/>
      <c r="AO1" s="563"/>
    </row>
    <row r="2" spans="1:41" ht="15.6" x14ac:dyDescent="0.2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562" t="s">
        <v>998</v>
      </c>
      <c r="AH2" s="563"/>
      <c r="AI2" s="563"/>
      <c r="AJ2" s="563"/>
      <c r="AK2" s="563"/>
      <c r="AL2" s="563"/>
      <c r="AM2" s="563"/>
      <c r="AN2" s="563"/>
      <c r="AO2" s="563"/>
    </row>
    <row r="3" spans="1:41" ht="15.6" x14ac:dyDescent="0.2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564"/>
      <c r="N3" s="564"/>
      <c r="O3" s="564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562" t="s">
        <v>999</v>
      </c>
      <c r="AH3" s="563"/>
      <c r="AI3" s="563"/>
      <c r="AJ3" s="563"/>
      <c r="AK3" s="563"/>
      <c r="AL3" s="563"/>
      <c r="AM3" s="563"/>
      <c r="AN3" s="563"/>
      <c r="AO3" s="563"/>
    </row>
    <row r="4" spans="1:41" s="200" customFormat="1" x14ac:dyDescent="0.25">
      <c r="M4" s="564"/>
      <c r="N4" s="564"/>
      <c r="O4" s="564"/>
    </row>
    <row r="5" spans="1:41" s="107" customFormat="1" ht="15.6" x14ac:dyDescent="0.3">
      <c r="A5" s="565" t="s">
        <v>1026</v>
      </c>
      <c r="B5" s="566"/>
      <c r="C5" s="566"/>
      <c r="D5" s="566"/>
      <c r="E5" s="566"/>
      <c r="F5" s="566"/>
      <c r="G5" s="566"/>
      <c r="H5" s="566"/>
      <c r="I5" s="566"/>
      <c r="J5" s="566"/>
      <c r="K5" s="566"/>
      <c r="L5" s="566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566"/>
      <c r="X5" s="566"/>
      <c r="Y5" s="566"/>
      <c r="Z5" s="566"/>
      <c r="AA5" s="566"/>
      <c r="AB5" s="566"/>
      <c r="AC5" s="566"/>
      <c r="AD5" s="566"/>
      <c r="AE5" s="566"/>
      <c r="AF5" s="566"/>
      <c r="AG5" s="566"/>
      <c r="AH5" s="566"/>
      <c r="AI5" s="566"/>
      <c r="AJ5" s="566"/>
      <c r="AK5" s="566"/>
      <c r="AL5" s="566"/>
      <c r="AM5" s="566"/>
      <c r="AN5" s="566"/>
      <c r="AO5" s="566"/>
    </row>
    <row r="6" spans="1:41" s="107" customFormat="1" ht="16.2" thickBot="1" x14ac:dyDescent="0.35">
      <c r="AH6" s="561" t="s">
        <v>493</v>
      </c>
      <c r="AI6" s="561"/>
      <c r="AJ6" s="561"/>
      <c r="AK6" s="561"/>
      <c r="AL6" s="561"/>
      <c r="AM6" s="561"/>
    </row>
    <row r="7" spans="1:41" s="200" customFormat="1" ht="13.8" thickBot="1" x14ac:dyDescent="0.3">
      <c r="A7" s="512" t="s">
        <v>494</v>
      </c>
      <c r="B7" s="554" t="s">
        <v>495</v>
      </c>
      <c r="C7" s="555"/>
      <c r="D7" s="108" t="s">
        <v>496</v>
      </c>
      <c r="E7" s="109" t="s">
        <v>497</v>
      </c>
      <c r="F7" s="505" t="s">
        <v>498</v>
      </c>
      <c r="G7" s="506"/>
      <c r="H7" s="506"/>
      <c r="I7" s="505" t="s">
        <v>499</v>
      </c>
      <c r="J7" s="506"/>
      <c r="K7" s="506"/>
      <c r="L7" s="505" t="s">
        <v>500</v>
      </c>
      <c r="M7" s="506"/>
      <c r="N7" s="506"/>
      <c r="O7" s="505" t="s">
        <v>501</v>
      </c>
      <c r="P7" s="506"/>
      <c r="Q7" s="506"/>
      <c r="R7" s="505" t="s">
        <v>502</v>
      </c>
      <c r="S7" s="506"/>
      <c r="T7" s="506"/>
      <c r="U7" s="505" t="s">
        <v>503</v>
      </c>
      <c r="V7" s="506"/>
      <c r="W7" s="506"/>
      <c r="X7" s="505" t="s">
        <v>504</v>
      </c>
      <c r="Y7" s="506"/>
      <c r="Z7" s="506"/>
      <c r="AA7" s="505" t="s">
        <v>505</v>
      </c>
      <c r="AB7" s="506"/>
      <c r="AC7" s="506"/>
      <c r="AD7" s="505" t="s">
        <v>506</v>
      </c>
      <c r="AE7" s="506"/>
      <c r="AF7" s="506"/>
      <c r="AG7" s="505" t="s">
        <v>507</v>
      </c>
      <c r="AH7" s="506"/>
      <c r="AI7" s="506"/>
      <c r="AJ7" s="505" t="s">
        <v>508</v>
      </c>
      <c r="AK7" s="506"/>
      <c r="AL7" s="506"/>
      <c r="AM7" s="505" t="s">
        <v>509</v>
      </c>
      <c r="AN7" s="506"/>
      <c r="AO7" s="556"/>
    </row>
    <row r="8" spans="1:41" s="200" customFormat="1" ht="13.8" thickBot="1" x14ac:dyDescent="0.3">
      <c r="A8" s="553"/>
      <c r="B8" s="557" t="s">
        <v>510</v>
      </c>
      <c r="C8" s="558"/>
      <c r="D8" s="110" t="s">
        <v>511</v>
      </c>
      <c r="E8" s="111" t="s">
        <v>512</v>
      </c>
      <c r="F8" s="202" t="s">
        <v>513</v>
      </c>
      <c r="G8" s="203" t="s">
        <v>514</v>
      </c>
      <c r="H8" s="203" t="s">
        <v>515</v>
      </c>
      <c r="I8" s="202" t="s">
        <v>513</v>
      </c>
      <c r="J8" s="203" t="s">
        <v>514</v>
      </c>
      <c r="K8" s="203" t="s">
        <v>515</v>
      </c>
      <c r="L8" s="202" t="s">
        <v>513</v>
      </c>
      <c r="M8" s="203" t="s">
        <v>514</v>
      </c>
      <c r="N8" s="203" t="s">
        <v>515</v>
      </c>
      <c r="O8" s="202" t="s">
        <v>513</v>
      </c>
      <c r="P8" s="203" t="s">
        <v>514</v>
      </c>
      <c r="Q8" s="203" t="s">
        <v>515</v>
      </c>
      <c r="R8" s="202" t="s">
        <v>513</v>
      </c>
      <c r="S8" s="203" t="s">
        <v>514</v>
      </c>
      <c r="T8" s="203" t="s">
        <v>515</v>
      </c>
      <c r="U8" s="202" t="s">
        <v>513</v>
      </c>
      <c r="V8" s="203" t="s">
        <v>514</v>
      </c>
      <c r="W8" s="203" t="s">
        <v>515</v>
      </c>
      <c r="X8" s="202" t="s">
        <v>513</v>
      </c>
      <c r="Y8" s="203" t="s">
        <v>514</v>
      </c>
      <c r="Z8" s="203" t="s">
        <v>515</v>
      </c>
      <c r="AA8" s="202" t="s">
        <v>513</v>
      </c>
      <c r="AB8" s="203" t="s">
        <v>514</v>
      </c>
      <c r="AC8" s="203" t="s">
        <v>515</v>
      </c>
      <c r="AD8" s="202" t="s">
        <v>513</v>
      </c>
      <c r="AE8" s="203" t="s">
        <v>514</v>
      </c>
      <c r="AF8" s="203" t="s">
        <v>515</v>
      </c>
      <c r="AG8" s="202" t="s">
        <v>513</v>
      </c>
      <c r="AH8" s="203" t="s">
        <v>514</v>
      </c>
      <c r="AI8" s="203" t="s">
        <v>515</v>
      </c>
      <c r="AJ8" s="202" t="s">
        <v>513</v>
      </c>
      <c r="AK8" s="203" t="s">
        <v>514</v>
      </c>
      <c r="AL8" s="203" t="s">
        <v>515</v>
      </c>
      <c r="AM8" s="202" t="s">
        <v>513</v>
      </c>
      <c r="AN8" s="203" t="s">
        <v>514</v>
      </c>
      <c r="AO8" s="204" t="s">
        <v>515</v>
      </c>
    </row>
    <row r="9" spans="1:41" s="200" customFormat="1" ht="13.8" thickBot="1" x14ac:dyDescent="0.3">
      <c r="A9" s="553"/>
      <c r="B9" s="534" t="s">
        <v>516</v>
      </c>
      <c r="C9" s="535"/>
      <c r="D9" s="112"/>
      <c r="E9" s="113" t="s">
        <v>517</v>
      </c>
      <c r="F9" s="114" t="s">
        <v>25</v>
      </c>
      <c r="G9" s="115" t="s">
        <v>518</v>
      </c>
      <c r="H9" s="115" t="s">
        <v>519</v>
      </c>
      <c r="I9" s="114" t="s">
        <v>25</v>
      </c>
      <c r="J9" s="115" t="s">
        <v>518</v>
      </c>
      <c r="K9" s="115" t="s">
        <v>519</v>
      </c>
      <c r="L9" s="114" t="s">
        <v>25</v>
      </c>
      <c r="M9" s="115" t="s">
        <v>518</v>
      </c>
      <c r="N9" s="115" t="s">
        <v>519</v>
      </c>
      <c r="O9" s="114" t="s">
        <v>25</v>
      </c>
      <c r="P9" s="115" t="s">
        <v>518</v>
      </c>
      <c r="Q9" s="115" t="s">
        <v>519</v>
      </c>
      <c r="R9" s="114" t="s">
        <v>25</v>
      </c>
      <c r="S9" s="115" t="s">
        <v>518</v>
      </c>
      <c r="T9" s="115" t="s">
        <v>519</v>
      </c>
      <c r="U9" s="114" t="s">
        <v>25</v>
      </c>
      <c r="V9" s="115" t="s">
        <v>518</v>
      </c>
      <c r="W9" s="115" t="s">
        <v>519</v>
      </c>
      <c r="X9" s="114" t="s">
        <v>25</v>
      </c>
      <c r="Y9" s="115" t="s">
        <v>518</v>
      </c>
      <c r="Z9" s="115" t="s">
        <v>519</v>
      </c>
      <c r="AA9" s="114" t="s">
        <v>25</v>
      </c>
      <c r="AB9" s="115" t="s">
        <v>518</v>
      </c>
      <c r="AC9" s="115" t="s">
        <v>519</v>
      </c>
      <c r="AD9" s="114" t="s">
        <v>25</v>
      </c>
      <c r="AE9" s="115" t="s">
        <v>518</v>
      </c>
      <c r="AF9" s="115" t="s">
        <v>519</v>
      </c>
      <c r="AG9" s="114" t="s">
        <v>25</v>
      </c>
      <c r="AH9" s="115" t="s">
        <v>518</v>
      </c>
      <c r="AI9" s="115" t="s">
        <v>519</v>
      </c>
      <c r="AJ9" s="114" t="s">
        <v>25</v>
      </c>
      <c r="AK9" s="115" t="s">
        <v>518</v>
      </c>
      <c r="AL9" s="115" t="s">
        <v>519</v>
      </c>
      <c r="AM9" s="114" t="s">
        <v>25</v>
      </c>
      <c r="AN9" s="115" t="s">
        <v>518</v>
      </c>
      <c r="AO9" s="116" t="s">
        <v>519</v>
      </c>
    </row>
    <row r="10" spans="1:41" s="200" customFormat="1" ht="13.8" thickBot="1" x14ac:dyDescent="0.3">
      <c r="A10" s="553"/>
      <c r="B10" s="580" t="s">
        <v>1010</v>
      </c>
      <c r="C10" s="127"/>
      <c r="D10" s="495">
        <v>10</v>
      </c>
      <c r="E10" s="117"/>
      <c r="F10" s="118"/>
      <c r="G10" s="119"/>
      <c r="H10" s="120"/>
      <c r="I10" s="118"/>
      <c r="J10" s="119"/>
      <c r="K10" s="120"/>
      <c r="L10" s="118"/>
      <c r="M10" s="119"/>
      <c r="N10" s="120"/>
      <c r="O10" s="118"/>
      <c r="P10" s="119"/>
      <c r="Q10" s="120"/>
      <c r="R10" s="118"/>
      <c r="S10" s="119"/>
      <c r="T10" s="120"/>
      <c r="U10" s="118"/>
      <c r="V10" s="119"/>
      <c r="W10" s="120"/>
      <c r="X10" s="118"/>
      <c r="Y10" s="119"/>
      <c r="Z10" s="120"/>
      <c r="AA10" s="118"/>
      <c r="AB10" s="119"/>
      <c r="AC10" s="120"/>
      <c r="AD10" s="118"/>
      <c r="AE10" s="119"/>
      <c r="AF10" s="120"/>
      <c r="AG10" s="118"/>
      <c r="AH10" s="119"/>
      <c r="AI10" s="120"/>
      <c r="AJ10" s="118"/>
      <c r="AK10" s="119"/>
      <c r="AL10" s="120"/>
      <c r="AM10" s="118"/>
      <c r="AN10" s="119"/>
      <c r="AO10" s="121"/>
    </row>
    <row r="11" spans="1:41" s="200" customFormat="1" ht="13.8" thickBot="1" x14ac:dyDescent="0.3">
      <c r="A11" s="553"/>
      <c r="B11" s="577"/>
      <c r="C11" s="124"/>
      <c r="D11" s="579"/>
      <c r="E11" s="122"/>
      <c r="F11" s="123"/>
      <c r="G11" s="124"/>
      <c r="H11" s="122"/>
      <c r="I11" s="123"/>
      <c r="J11" s="124"/>
      <c r="K11" s="122"/>
      <c r="L11" s="123"/>
      <c r="M11" s="124"/>
      <c r="N11" s="122"/>
      <c r="O11" s="123"/>
      <c r="P11" s="124"/>
      <c r="Q11" s="122"/>
      <c r="R11" s="123"/>
      <c r="S11" s="124"/>
      <c r="T11" s="122"/>
      <c r="U11" s="123"/>
      <c r="V11" s="124"/>
      <c r="W11" s="122"/>
      <c r="X11" s="123"/>
      <c r="Y11" s="124"/>
      <c r="Z11" s="122"/>
      <c r="AA11" s="123"/>
      <c r="AB11" s="124"/>
      <c r="AC11" s="122"/>
      <c r="AD11" s="123"/>
      <c r="AE11" s="124"/>
      <c r="AF11" s="122"/>
      <c r="AG11" s="123"/>
      <c r="AH11" s="124"/>
      <c r="AI11" s="122"/>
      <c r="AJ11" s="123"/>
      <c r="AK11" s="124"/>
      <c r="AL11" s="122"/>
      <c r="AM11" s="123"/>
      <c r="AN11" s="124"/>
      <c r="AO11" s="125"/>
    </row>
    <row r="12" spans="1:41" s="200" customFormat="1" ht="13.8" thickBot="1" x14ac:dyDescent="0.3">
      <c r="A12" s="553"/>
      <c r="B12" s="577"/>
      <c r="C12" s="124"/>
      <c r="D12" s="496"/>
      <c r="E12" s="122">
        <v>6</v>
      </c>
      <c r="F12" s="581"/>
      <c r="G12" s="582">
        <v>0</v>
      </c>
      <c r="H12" s="583">
        <v>0</v>
      </c>
      <c r="I12" s="581"/>
      <c r="J12" s="582">
        <v>0</v>
      </c>
      <c r="K12" s="583">
        <v>0</v>
      </c>
      <c r="L12" s="581"/>
      <c r="M12" s="582">
        <v>0</v>
      </c>
      <c r="N12" s="583">
        <v>0</v>
      </c>
      <c r="O12" s="581"/>
      <c r="P12" s="582">
        <v>0</v>
      </c>
      <c r="Q12" s="583">
        <v>0</v>
      </c>
      <c r="R12" s="581"/>
      <c r="S12" s="582">
        <v>0</v>
      </c>
      <c r="T12" s="583">
        <v>0</v>
      </c>
      <c r="U12" s="581"/>
      <c r="V12" s="582">
        <v>0</v>
      </c>
      <c r="W12" s="583">
        <v>0</v>
      </c>
      <c r="X12" s="581"/>
      <c r="Y12" s="582">
        <v>0</v>
      </c>
      <c r="Z12" s="583">
        <v>0</v>
      </c>
      <c r="AA12" s="581"/>
      <c r="AB12" s="582">
        <v>0</v>
      </c>
      <c r="AC12" s="583">
        <v>0</v>
      </c>
      <c r="AD12" s="581"/>
      <c r="AE12" s="582">
        <v>0</v>
      </c>
      <c r="AF12" s="583">
        <v>0</v>
      </c>
      <c r="AG12" s="581"/>
      <c r="AH12" s="582">
        <v>0</v>
      </c>
      <c r="AI12" s="583">
        <v>0</v>
      </c>
      <c r="AJ12" s="581"/>
      <c r="AK12" s="582">
        <v>0</v>
      </c>
      <c r="AL12" s="583">
        <v>0</v>
      </c>
      <c r="AM12" s="581"/>
      <c r="AN12" s="582">
        <v>0</v>
      </c>
      <c r="AO12" s="583">
        <v>0</v>
      </c>
    </row>
    <row r="13" spans="1:41" s="200" customFormat="1" ht="13.8" thickBot="1" x14ac:dyDescent="0.3">
      <c r="A13" s="553"/>
      <c r="B13" s="580" t="s">
        <v>1021</v>
      </c>
      <c r="C13" s="124"/>
      <c r="D13" s="578">
        <v>10</v>
      </c>
      <c r="E13" s="117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22"/>
      <c r="R13" s="123"/>
      <c r="S13" s="124"/>
      <c r="T13" s="122"/>
      <c r="U13" s="123"/>
      <c r="V13" s="124"/>
      <c r="W13" s="122"/>
      <c r="X13" s="123"/>
      <c r="Y13" s="124"/>
      <c r="Z13" s="122"/>
      <c r="AA13" s="123"/>
      <c r="AB13" s="124"/>
      <c r="AC13" s="122"/>
      <c r="AD13" s="123"/>
      <c r="AE13" s="124"/>
      <c r="AF13" s="122"/>
      <c r="AG13" s="123"/>
      <c r="AH13" s="124"/>
      <c r="AI13" s="122"/>
      <c r="AJ13" s="123"/>
      <c r="AK13" s="124"/>
      <c r="AL13" s="122"/>
      <c r="AM13" s="123"/>
      <c r="AN13" s="124"/>
      <c r="AO13" s="125"/>
    </row>
    <row r="14" spans="1:41" s="200" customFormat="1" ht="13.8" thickBot="1" x14ac:dyDescent="0.3">
      <c r="A14" s="553"/>
      <c r="B14" s="577"/>
      <c r="C14" s="124"/>
      <c r="D14" s="579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22"/>
      <c r="R14" s="123"/>
      <c r="S14" s="124"/>
      <c r="T14" s="122"/>
      <c r="U14" s="123"/>
      <c r="V14" s="124"/>
      <c r="W14" s="122"/>
      <c r="X14" s="123"/>
      <c r="Y14" s="124"/>
      <c r="Z14" s="122"/>
      <c r="AA14" s="123"/>
      <c r="AB14" s="124"/>
      <c r="AC14" s="122"/>
      <c r="AD14" s="123"/>
      <c r="AE14" s="124"/>
      <c r="AF14" s="122"/>
      <c r="AG14" s="123"/>
      <c r="AH14" s="124"/>
      <c r="AI14" s="122"/>
      <c r="AJ14" s="123"/>
      <c r="AK14" s="124"/>
      <c r="AL14" s="122"/>
      <c r="AM14" s="123"/>
      <c r="AN14" s="124"/>
      <c r="AO14" s="125"/>
    </row>
    <row r="15" spans="1:41" s="200" customFormat="1" ht="13.8" thickBot="1" x14ac:dyDescent="0.3">
      <c r="A15" s="553"/>
      <c r="B15" s="577"/>
      <c r="C15" s="124"/>
      <c r="D15" s="496"/>
      <c r="E15" s="122">
        <v>6</v>
      </c>
      <c r="F15" s="123"/>
      <c r="G15" s="582">
        <v>6.6000000000000003E-2</v>
      </c>
      <c r="H15" s="583">
        <v>2.7E-2</v>
      </c>
      <c r="I15" s="581"/>
      <c r="J15" s="582">
        <v>6.6000000000000003E-2</v>
      </c>
      <c r="K15" s="583">
        <v>2.7E-2</v>
      </c>
      <c r="L15" s="581"/>
      <c r="M15" s="582">
        <v>6.7000000000000004E-2</v>
      </c>
      <c r="N15" s="583">
        <v>2.7E-2</v>
      </c>
      <c r="O15" s="581"/>
      <c r="P15" s="582">
        <v>6.7000000000000004E-2</v>
      </c>
      <c r="Q15" s="583">
        <v>2.7E-2</v>
      </c>
      <c r="R15" s="581"/>
      <c r="S15" s="582">
        <v>6.7000000000000004E-2</v>
      </c>
      <c r="T15" s="583">
        <v>2.7E-2</v>
      </c>
      <c r="U15" s="581"/>
      <c r="V15" s="582">
        <v>6.7000000000000004E-2</v>
      </c>
      <c r="W15" s="583">
        <v>2.7E-2</v>
      </c>
      <c r="X15" s="581"/>
      <c r="Y15" s="582">
        <v>6.7000000000000004E-2</v>
      </c>
      <c r="Z15" s="583">
        <v>2.7E-2</v>
      </c>
      <c r="AA15" s="581"/>
      <c r="AB15" s="582">
        <v>6.7000000000000004E-2</v>
      </c>
      <c r="AC15" s="583">
        <v>2.7E-2</v>
      </c>
      <c r="AD15" s="581"/>
      <c r="AE15" s="582">
        <v>6.8000000000000005E-2</v>
      </c>
      <c r="AF15" s="583">
        <v>2.7E-2</v>
      </c>
      <c r="AG15" s="581"/>
      <c r="AH15" s="582">
        <v>6.8000000000000005E-2</v>
      </c>
      <c r="AI15" s="583">
        <v>2.7E-2</v>
      </c>
      <c r="AJ15" s="581"/>
      <c r="AK15" s="582">
        <v>6.8000000000000005E-2</v>
      </c>
      <c r="AL15" s="583">
        <v>2.7E-2</v>
      </c>
      <c r="AM15" s="581"/>
      <c r="AN15" s="582">
        <v>6.8000000000000005E-2</v>
      </c>
      <c r="AO15" s="583">
        <v>2.7E-2</v>
      </c>
    </row>
    <row r="16" spans="1:41" s="200" customFormat="1" ht="13.8" thickBot="1" x14ac:dyDescent="0.3">
      <c r="A16" s="553"/>
      <c r="B16" s="507"/>
      <c r="C16" s="124"/>
      <c r="D16" s="126"/>
      <c r="E16" s="117"/>
      <c r="F16" s="123"/>
      <c r="G16" s="124"/>
      <c r="H16" s="122"/>
      <c r="I16" s="123"/>
      <c r="J16" s="124"/>
      <c r="K16" s="122"/>
      <c r="L16" s="123"/>
      <c r="M16" s="124"/>
      <c r="N16" s="122"/>
      <c r="O16" s="123"/>
      <c r="P16" s="124"/>
      <c r="Q16" s="122"/>
      <c r="R16" s="123"/>
      <c r="S16" s="124"/>
      <c r="T16" s="122"/>
      <c r="U16" s="123"/>
      <c r="V16" s="124"/>
      <c r="W16" s="122"/>
      <c r="X16" s="123"/>
      <c r="Y16" s="124"/>
      <c r="Z16" s="122"/>
      <c r="AA16" s="123"/>
      <c r="AB16" s="124"/>
      <c r="AC16" s="122"/>
      <c r="AD16" s="123"/>
      <c r="AE16" s="124"/>
      <c r="AF16" s="122"/>
      <c r="AG16" s="123"/>
      <c r="AH16" s="124"/>
      <c r="AI16" s="122"/>
      <c r="AJ16" s="123"/>
      <c r="AK16" s="124"/>
      <c r="AL16" s="122"/>
      <c r="AM16" s="123"/>
      <c r="AN16" s="124"/>
      <c r="AO16" s="125"/>
    </row>
    <row r="17" spans="1:41" s="200" customFormat="1" ht="13.8" thickBot="1" x14ac:dyDescent="0.3">
      <c r="A17" s="553"/>
      <c r="B17" s="507"/>
      <c r="C17" s="124"/>
      <c r="D17" s="110"/>
      <c r="E17" s="122"/>
      <c r="F17" s="123"/>
      <c r="G17" s="124"/>
      <c r="H17" s="122"/>
      <c r="I17" s="123"/>
      <c r="J17" s="124"/>
      <c r="K17" s="122"/>
      <c r="L17" s="123"/>
      <c r="M17" s="124"/>
      <c r="N17" s="122"/>
      <c r="O17" s="123"/>
      <c r="P17" s="124"/>
      <c r="Q17" s="122"/>
      <c r="R17" s="123"/>
      <c r="S17" s="124"/>
      <c r="T17" s="122"/>
      <c r="U17" s="123"/>
      <c r="V17" s="124"/>
      <c r="W17" s="122"/>
      <c r="X17" s="123"/>
      <c r="Y17" s="124"/>
      <c r="Z17" s="122"/>
      <c r="AA17" s="123"/>
      <c r="AB17" s="124"/>
      <c r="AC17" s="122"/>
      <c r="AD17" s="123"/>
      <c r="AE17" s="124"/>
      <c r="AF17" s="122"/>
      <c r="AG17" s="123"/>
      <c r="AH17" s="124"/>
      <c r="AI17" s="122"/>
      <c r="AJ17" s="123"/>
      <c r="AK17" s="124"/>
      <c r="AL17" s="122"/>
      <c r="AM17" s="123"/>
      <c r="AN17" s="124"/>
      <c r="AO17" s="125"/>
    </row>
    <row r="18" spans="1:41" s="200" customFormat="1" ht="13.8" thickBot="1" x14ac:dyDescent="0.3">
      <c r="A18" s="553"/>
      <c r="B18" s="507"/>
      <c r="C18" s="124"/>
      <c r="D18" s="127"/>
      <c r="E18" s="122"/>
      <c r="F18" s="123"/>
      <c r="G18" s="124"/>
      <c r="H18" s="122"/>
      <c r="I18" s="123"/>
      <c r="J18" s="124"/>
      <c r="K18" s="122"/>
      <c r="L18" s="123"/>
      <c r="M18" s="124"/>
      <c r="N18" s="122"/>
      <c r="O18" s="123"/>
      <c r="P18" s="124"/>
      <c r="Q18" s="122"/>
      <c r="R18" s="123"/>
      <c r="S18" s="124"/>
      <c r="T18" s="122"/>
      <c r="U18" s="123"/>
      <c r="V18" s="124"/>
      <c r="W18" s="122"/>
      <c r="X18" s="123"/>
      <c r="Y18" s="124"/>
      <c r="Z18" s="122"/>
      <c r="AA18" s="123"/>
      <c r="AB18" s="124"/>
      <c r="AC18" s="122"/>
      <c r="AD18" s="123"/>
      <c r="AE18" s="124"/>
      <c r="AF18" s="122"/>
      <c r="AG18" s="123"/>
      <c r="AH18" s="124"/>
      <c r="AI18" s="122"/>
      <c r="AJ18" s="123"/>
      <c r="AK18" s="124"/>
      <c r="AL18" s="122"/>
      <c r="AM18" s="123"/>
      <c r="AN18" s="124"/>
      <c r="AO18" s="125"/>
    </row>
    <row r="19" spans="1:41" s="200" customFormat="1" ht="13.8" thickBot="1" x14ac:dyDescent="0.3">
      <c r="A19" s="553"/>
      <c r="B19" s="507"/>
      <c r="C19" s="124"/>
      <c r="D19" s="126"/>
      <c r="E19" s="117"/>
      <c r="F19" s="123"/>
      <c r="G19" s="124"/>
      <c r="H19" s="122"/>
      <c r="I19" s="123"/>
      <c r="J19" s="124"/>
      <c r="K19" s="122"/>
      <c r="L19" s="123"/>
      <c r="M19" s="124"/>
      <c r="N19" s="122"/>
      <c r="O19" s="123"/>
      <c r="P19" s="124"/>
      <c r="Q19" s="122"/>
      <c r="R19" s="123"/>
      <c r="S19" s="124"/>
      <c r="T19" s="122"/>
      <c r="U19" s="123"/>
      <c r="V19" s="124"/>
      <c r="W19" s="122"/>
      <c r="X19" s="123"/>
      <c r="Y19" s="124"/>
      <c r="Z19" s="122"/>
      <c r="AA19" s="123"/>
      <c r="AB19" s="124"/>
      <c r="AC19" s="122"/>
      <c r="AD19" s="123"/>
      <c r="AE19" s="124"/>
      <c r="AF19" s="122"/>
      <c r="AG19" s="123"/>
      <c r="AH19" s="124"/>
      <c r="AI19" s="122"/>
      <c r="AJ19" s="123"/>
      <c r="AK19" s="124"/>
      <c r="AL19" s="122"/>
      <c r="AM19" s="123"/>
      <c r="AN19" s="124"/>
      <c r="AO19" s="125"/>
    </row>
    <row r="20" spans="1:41" s="200" customFormat="1" ht="13.8" thickBot="1" x14ac:dyDescent="0.3">
      <c r="A20" s="553"/>
      <c r="B20" s="507"/>
      <c r="C20" s="124"/>
      <c r="D20" s="110"/>
      <c r="E20" s="122"/>
      <c r="F20" s="123"/>
      <c r="G20" s="124"/>
      <c r="H20" s="122"/>
      <c r="I20" s="123"/>
      <c r="J20" s="124"/>
      <c r="K20" s="122"/>
      <c r="L20" s="123"/>
      <c r="M20" s="124"/>
      <c r="N20" s="122"/>
      <c r="O20" s="123"/>
      <c r="P20" s="124"/>
      <c r="Q20" s="122"/>
      <c r="R20" s="123"/>
      <c r="S20" s="124"/>
      <c r="T20" s="122"/>
      <c r="U20" s="123"/>
      <c r="V20" s="124"/>
      <c r="W20" s="122"/>
      <c r="X20" s="123"/>
      <c r="Y20" s="124"/>
      <c r="Z20" s="122"/>
      <c r="AA20" s="123"/>
      <c r="AB20" s="124"/>
      <c r="AC20" s="122"/>
      <c r="AD20" s="123"/>
      <c r="AE20" s="124"/>
      <c r="AF20" s="122"/>
      <c r="AG20" s="123"/>
      <c r="AH20" s="124"/>
      <c r="AI20" s="122"/>
      <c r="AJ20" s="123"/>
      <c r="AK20" s="124"/>
      <c r="AL20" s="122"/>
      <c r="AM20" s="123"/>
      <c r="AN20" s="124"/>
      <c r="AO20" s="125"/>
    </row>
    <row r="21" spans="1:41" s="200" customFormat="1" ht="13.8" thickBot="1" x14ac:dyDescent="0.3">
      <c r="A21" s="553"/>
      <c r="B21" s="508"/>
      <c r="C21" s="126"/>
      <c r="D21" s="128"/>
      <c r="E21" s="122"/>
      <c r="F21" s="129"/>
      <c r="G21" s="126"/>
      <c r="H21" s="130"/>
      <c r="I21" s="129"/>
      <c r="J21" s="126"/>
      <c r="K21" s="130"/>
      <c r="L21" s="129"/>
      <c r="M21" s="126"/>
      <c r="N21" s="130"/>
      <c r="O21" s="129"/>
      <c r="P21" s="126"/>
      <c r="Q21" s="130"/>
      <c r="R21" s="129"/>
      <c r="S21" s="126"/>
      <c r="T21" s="130"/>
      <c r="U21" s="129"/>
      <c r="V21" s="126"/>
      <c r="W21" s="130"/>
      <c r="X21" s="129"/>
      <c r="Y21" s="126"/>
      <c r="Z21" s="130"/>
      <c r="AA21" s="129"/>
      <c r="AB21" s="126"/>
      <c r="AC21" s="130"/>
      <c r="AD21" s="129"/>
      <c r="AE21" s="126"/>
      <c r="AF21" s="130"/>
      <c r="AG21" s="129"/>
      <c r="AH21" s="126"/>
      <c r="AI21" s="130"/>
      <c r="AJ21" s="129"/>
      <c r="AK21" s="126"/>
      <c r="AL21" s="130"/>
      <c r="AM21" s="129"/>
      <c r="AN21" s="126"/>
      <c r="AO21" s="131"/>
    </row>
    <row r="22" spans="1:41" s="200" customFormat="1" ht="13.8" thickBot="1" x14ac:dyDescent="0.3">
      <c r="A22" s="553"/>
      <c r="B22" s="509" t="s">
        <v>522</v>
      </c>
      <c r="C22" s="509"/>
      <c r="D22" s="509"/>
      <c r="E22" s="132"/>
      <c r="F22" s="133"/>
      <c r="G22" s="119"/>
      <c r="H22" s="120"/>
      <c r="I22" s="133"/>
      <c r="J22" s="119"/>
      <c r="K22" s="120"/>
      <c r="L22" s="133"/>
      <c r="M22" s="119"/>
      <c r="N22" s="120"/>
      <c r="O22" s="133"/>
      <c r="P22" s="119"/>
      <c r="Q22" s="120"/>
      <c r="R22" s="133"/>
      <c r="S22" s="119"/>
      <c r="T22" s="120"/>
      <c r="U22" s="133"/>
      <c r="V22" s="119"/>
      <c r="W22" s="120"/>
      <c r="X22" s="133"/>
      <c r="Y22" s="119"/>
      <c r="Z22" s="120"/>
      <c r="AA22" s="133"/>
      <c r="AB22" s="119"/>
      <c r="AC22" s="120"/>
      <c r="AD22" s="133"/>
      <c r="AE22" s="119"/>
      <c r="AF22" s="120"/>
      <c r="AG22" s="133"/>
      <c r="AH22" s="119"/>
      <c r="AI22" s="120"/>
      <c r="AJ22" s="133"/>
      <c r="AK22" s="119"/>
      <c r="AL22" s="120"/>
      <c r="AM22" s="133"/>
      <c r="AN22" s="119"/>
      <c r="AO22" s="121"/>
    </row>
    <row r="23" spans="1:41" s="200" customFormat="1" ht="13.8" thickBot="1" x14ac:dyDescent="0.3">
      <c r="A23" s="553"/>
      <c r="B23" s="510"/>
      <c r="C23" s="510"/>
      <c r="D23" s="510"/>
      <c r="E23" s="134"/>
      <c r="F23" s="135"/>
      <c r="G23" s="124"/>
      <c r="H23" s="122"/>
      <c r="I23" s="135"/>
      <c r="J23" s="124"/>
      <c r="K23" s="122"/>
      <c r="L23" s="135"/>
      <c r="M23" s="124"/>
      <c r="N23" s="122"/>
      <c r="O23" s="135"/>
      <c r="P23" s="124"/>
      <c r="Q23" s="122"/>
      <c r="R23" s="135"/>
      <c r="S23" s="124"/>
      <c r="T23" s="122"/>
      <c r="U23" s="135"/>
      <c r="V23" s="124"/>
      <c r="W23" s="122"/>
      <c r="X23" s="135"/>
      <c r="Y23" s="124"/>
      <c r="Z23" s="122"/>
      <c r="AA23" s="135"/>
      <c r="AB23" s="124"/>
      <c r="AC23" s="122"/>
      <c r="AD23" s="135"/>
      <c r="AE23" s="124"/>
      <c r="AF23" s="122"/>
      <c r="AG23" s="135"/>
      <c r="AH23" s="124"/>
      <c r="AI23" s="122"/>
      <c r="AJ23" s="135"/>
      <c r="AK23" s="124"/>
      <c r="AL23" s="122"/>
      <c r="AM23" s="135"/>
      <c r="AN23" s="124"/>
      <c r="AO23" s="125"/>
    </row>
    <row r="24" spans="1:41" s="200" customFormat="1" ht="13.8" thickBot="1" x14ac:dyDescent="0.3">
      <c r="A24" s="553"/>
      <c r="B24" s="511"/>
      <c r="C24" s="511"/>
      <c r="D24" s="511"/>
      <c r="E24" s="136"/>
      <c r="F24" s="137"/>
      <c r="G24" s="582">
        <v>6.6000000000000003E-2</v>
      </c>
      <c r="H24" s="583">
        <v>2.7E-2</v>
      </c>
      <c r="I24" s="137"/>
      <c r="J24" s="582">
        <v>6.6000000000000003E-2</v>
      </c>
      <c r="K24" s="583">
        <v>2.7E-2</v>
      </c>
      <c r="L24" s="137"/>
      <c r="M24" s="582">
        <v>6.7000000000000004E-2</v>
      </c>
      <c r="N24" s="583">
        <v>2.7E-2</v>
      </c>
      <c r="O24" s="137"/>
      <c r="P24" s="582">
        <v>6.7000000000000004E-2</v>
      </c>
      <c r="Q24" s="583">
        <v>2.7E-2</v>
      </c>
      <c r="R24" s="137"/>
      <c r="S24" s="582">
        <v>6.7000000000000004E-2</v>
      </c>
      <c r="T24" s="583">
        <v>2.7E-2</v>
      </c>
      <c r="U24" s="137"/>
      <c r="V24" s="582">
        <v>6.7000000000000004E-2</v>
      </c>
      <c r="W24" s="583">
        <v>2.7E-2</v>
      </c>
      <c r="X24" s="137"/>
      <c r="Y24" s="582">
        <v>6.7000000000000004E-2</v>
      </c>
      <c r="Z24" s="583">
        <v>2.7E-2</v>
      </c>
      <c r="AA24" s="137"/>
      <c r="AB24" s="582">
        <v>6.7000000000000004E-2</v>
      </c>
      <c r="AC24" s="583">
        <v>2.7E-2</v>
      </c>
      <c r="AD24" s="137"/>
      <c r="AE24" s="582">
        <v>6.8000000000000005E-2</v>
      </c>
      <c r="AF24" s="583">
        <v>2.7E-2</v>
      </c>
      <c r="AG24" s="137"/>
      <c r="AH24" s="582">
        <v>6.8000000000000005E-2</v>
      </c>
      <c r="AI24" s="583">
        <v>2.7E-2</v>
      </c>
      <c r="AJ24" s="137"/>
      <c r="AK24" s="582">
        <v>6.8000000000000005E-2</v>
      </c>
      <c r="AL24" s="583">
        <v>2.7E-2</v>
      </c>
      <c r="AM24" s="137"/>
      <c r="AN24" s="582">
        <v>6.8000000000000005E-2</v>
      </c>
      <c r="AO24" s="583">
        <v>2.7E-2</v>
      </c>
    </row>
    <row r="25" spans="1:41" s="200" customFormat="1" ht="13.5" customHeight="1" thickBot="1" x14ac:dyDescent="0.3">
      <c r="A25" s="512"/>
      <c r="B25" s="514" t="s">
        <v>523</v>
      </c>
      <c r="C25" s="515"/>
      <c r="D25" s="516"/>
      <c r="E25" s="139" t="s">
        <v>497</v>
      </c>
      <c r="F25" s="493" t="s">
        <v>513</v>
      </c>
      <c r="G25" s="495" t="s">
        <v>514</v>
      </c>
      <c r="H25" s="497" t="s">
        <v>515</v>
      </c>
      <c r="I25" s="493" t="s">
        <v>513</v>
      </c>
      <c r="J25" s="495" t="s">
        <v>514</v>
      </c>
      <c r="K25" s="497" t="s">
        <v>515</v>
      </c>
      <c r="L25" s="493" t="s">
        <v>513</v>
      </c>
      <c r="M25" s="495" t="s">
        <v>514</v>
      </c>
      <c r="N25" s="497" t="s">
        <v>515</v>
      </c>
      <c r="O25" s="493" t="s">
        <v>513</v>
      </c>
      <c r="P25" s="495" t="s">
        <v>514</v>
      </c>
      <c r="Q25" s="497" t="s">
        <v>515</v>
      </c>
      <c r="R25" s="493" t="s">
        <v>513</v>
      </c>
      <c r="S25" s="495" t="s">
        <v>514</v>
      </c>
      <c r="T25" s="497" t="s">
        <v>515</v>
      </c>
      <c r="U25" s="493" t="s">
        <v>513</v>
      </c>
      <c r="V25" s="495" t="s">
        <v>514</v>
      </c>
      <c r="W25" s="497" t="s">
        <v>515</v>
      </c>
      <c r="X25" s="493" t="s">
        <v>513</v>
      </c>
      <c r="Y25" s="495" t="s">
        <v>514</v>
      </c>
      <c r="Z25" s="497" t="s">
        <v>515</v>
      </c>
      <c r="AA25" s="493" t="s">
        <v>513</v>
      </c>
      <c r="AB25" s="495" t="s">
        <v>514</v>
      </c>
      <c r="AC25" s="497" t="s">
        <v>515</v>
      </c>
      <c r="AD25" s="493" t="s">
        <v>513</v>
      </c>
      <c r="AE25" s="495" t="s">
        <v>514</v>
      </c>
      <c r="AF25" s="497" t="s">
        <v>515</v>
      </c>
      <c r="AG25" s="493" t="s">
        <v>513</v>
      </c>
      <c r="AH25" s="495" t="s">
        <v>514</v>
      </c>
      <c r="AI25" s="497" t="s">
        <v>515</v>
      </c>
      <c r="AJ25" s="493" t="s">
        <v>513</v>
      </c>
      <c r="AK25" s="495" t="s">
        <v>514</v>
      </c>
      <c r="AL25" s="497" t="s">
        <v>515</v>
      </c>
      <c r="AM25" s="493" t="s">
        <v>513</v>
      </c>
      <c r="AN25" s="495" t="s">
        <v>514</v>
      </c>
      <c r="AO25" s="497" t="s">
        <v>515</v>
      </c>
    </row>
    <row r="26" spans="1:41" s="200" customFormat="1" ht="13.8" thickBot="1" x14ac:dyDescent="0.3">
      <c r="A26" s="513"/>
      <c r="B26" s="517"/>
      <c r="C26" s="518"/>
      <c r="D26" s="519"/>
      <c r="E26" s="140" t="s">
        <v>512</v>
      </c>
      <c r="F26" s="494"/>
      <c r="G26" s="496"/>
      <c r="H26" s="498"/>
      <c r="I26" s="494"/>
      <c r="J26" s="496"/>
      <c r="K26" s="498"/>
      <c r="L26" s="494"/>
      <c r="M26" s="496"/>
      <c r="N26" s="498"/>
      <c r="O26" s="494"/>
      <c r="P26" s="496"/>
      <c r="Q26" s="498"/>
      <c r="R26" s="494"/>
      <c r="S26" s="496"/>
      <c r="T26" s="498"/>
      <c r="U26" s="494"/>
      <c r="V26" s="496"/>
      <c r="W26" s="498"/>
      <c r="X26" s="494"/>
      <c r="Y26" s="496"/>
      <c r="Z26" s="498"/>
      <c r="AA26" s="494"/>
      <c r="AB26" s="496"/>
      <c r="AC26" s="498"/>
      <c r="AD26" s="494"/>
      <c r="AE26" s="496"/>
      <c r="AF26" s="498"/>
      <c r="AG26" s="494"/>
      <c r="AH26" s="496"/>
      <c r="AI26" s="498"/>
      <c r="AJ26" s="494"/>
      <c r="AK26" s="496"/>
      <c r="AL26" s="498"/>
      <c r="AM26" s="494"/>
      <c r="AN26" s="496"/>
      <c r="AO26" s="498"/>
    </row>
    <row r="27" spans="1:41" s="200" customFormat="1" ht="13.8" thickBot="1" x14ac:dyDescent="0.3">
      <c r="A27" s="513"/>
      <c r="B27" s="520"/>
      <c r="C27" s="521"/>
      <c r="D27" s="522"/>
      <c r="E27" s="141" t="s">
        <v>517</v>
      </c>
      <c r="F27" s="142" t="s">
        <v>25</v>
      </c>
      <c r="G27" s="115" t="s">
        <v>518</v>
      </c>
      <c r="H27" s="115" t="s">
        <v>519</v>
      </c>
      <c r="I27" s="142" t="s">
        <v>25</v>
      </c>
      <c r="J27" s="115" t="s">
        <v>518</v>
      </c>
      <c r="K27" s="115" t="s">
        <v>519</v>
      </c>
      <c r="L27" s="142" t="s">
        <v>25</v>
      </c>
      <c r="M27" s="115" t="s">
        <v>518</v>
      </c>
      <c r="N27" s="115" t="s">
        <v>519</v>
      </c>
      <c r="O27" s="142" t="s">
        <v>25</v>
      </c>
      <c r="P27" s="115" t="s">
        <v>518</v>
      </c>
      <c r="Q27" s="115" t="s">
        <v>519</v>
      </c>
      <c r="R27" s="142" t="s">
        <v>25</v>
      </c>
      <c r="S27" s="115" t="s">
        <v>518</v>
      </c>
      <c r="T27" s="115" t="s">
        <v>519</v>
      </c>
      <c r="U27" s="142" t="s">
        <v>25</v>
      </c>
      <c r="V27" s="115" t="s">
        <v>518</v>
      </c>
      <c r="W27" s="115" t="s">
        <v>519</v>
      </c>
      <c r="X27" s="142" t="s">
        <v>25</v>
      </c>
      <c r="Y27" s="115" t="s">
        <v>518</v>
      </c>
      <c r="Z27" s="115" t="s">
        <v>519</v>
      </c>
      <c r="AA27" s="142" t="s">
        <v>25</v>
      </c>
      <c r="AB27" s="115" t="s">
        <v>518</v>
      </c>
      <c r="AC27" s="115" t="s">
        <v>519</v>
      </c>
      <c r="AD27" s="142" t="s">
        <v>25</v>
      </c>
      <c r="AE27" s="115" t="s">
        <v>518</v>
      </c>
      <c r="AF27" s="115" t="s">
        <v>519</v>
      </c>
      <c r="AG27" s="142" t="s">
        <v>25</v>
      </c>
      <c r="AH27" s="115" t="s">
        <v>518</v>
      </c>
      <c r="AI27" s="115" t="s">
        <v>519</v>
      </c>
      <c r="AJ27" s="142" t="s">
        <v>25</v>
      </c>
      <c r="AK27" s="115" t="s">
        <v>518</v>
      </c>
      <c r="AL27" s="115" t="s">
        <v>519</v>
      </c>
      <c r="AM27" s="142" t="s">
        <v>25</v>
      </c>
      <c r="AN27" s="115" t="s">
        <v>518</v>
      </c>
      <c r="AO27" s="116" t="s">
        <v>519</v>
      </c>
    </row>
    <row r="28" spans="1:41" s="200" customFormat="1" ht="27.6" customHeight="1" thickBot="1" x14ac:dyDescent="0.3">
      <c r="A28" s="513"/>
      <c r="B28" s="584" t="s">
        <v>1022</v>
      </c>
      <c r="C28" s="585"/>
      <c r="D28" s="586"/>
      <c r="E28" s="132">
        <v>110</v>
      </c>
      <c r="F28" s="581"/>
      <c r="G28" s="582"/>
      <c r="H28" s="583"/>
      <c r="I28" s="581"/>
      <c r="J28" s="582"/>
      <c r="K28" s="583"/>
      <c r="L28" s="581"/>
      <c r="M28" s="582"/>
      <c r="N28" s="583"/>
      <c r="O28" s="581"/>
      <c r="P28" s="582"/>
      <c r="Q28" s="583"/>
      <c r="R28" s="581"/>
      <c r="S28" s="582"/>
      <c r="T28" s="583"/>
      <c r="U28" s="581"/>
      <c r="V28" s="582"/>
      <c r="W28" s="583"/>
      <c r="X28" s="581"/>
      <c r="Y28" s="582"/>
      <c r="Z28" s="583"/>
      <c r="AA28" s="581"/>
      <c r="AB28" s="582"/>
      <c r="AC28" s="583"/>
      <c r="AD28" s="581"/>
      <c r="AE28" s="582"/>
      <c r="AF28" s="583"/>
      <c r="AG28" s="581"/>
      <c r="AH28" s="582"/>
      <c r="AI28" s="583"/>
      <c r="AJ28" s="581"/>
      <c r="AK28" s="582"/>
      <c r="AL28" s="583"/>
      <c r="AM28" s="581"/>
      <c r="AN28" s="582"/>
      <c r="AO28" s="583"/>
    </row>
    <row r="29" spans="1:41" s="200" customFormat="1" ht="25.8" customHeight="1" thickBot="1" x14ac:dyDescent="0.3">
      <c r="A29" s="513"/>
      <c r="B29" s="587" t="s">
        <v>1023</v>
      </c>
      <c r="C29" s="588"/>
      <c r="D29" s="589"/>
      <c r="E29" s="134">
        <v>110</v>
      </c>
      <c r="F29" s="123"/>
      <c r="G29" s="124"/>
      <c r="H29" s="122"/>
      <c r="I29" s="123"/>
      <c r="J29" s="124"/>
      <c r="K29" s="122"/>
      <c r="L29" s="123"/>
      <c r="M29" s="124"/>
      <c r="N29" s="122"/>
      <c r="O29" s="123"/>
      <c r="P29" s="124"/>
      <c r="Q29" s="122"/>
      <c r="R29" s="123"/>
      <c r="S29" s="124"/>
      <c r="T29" s="122"/>
      <c r="U29" s="123"/>
      <c r="V29" s="124"/>
      <c r="W29" s="122"/>
      <c r="X29" s="123"/>
      <c r="Y29" s="124"/>
      <c r="Z29" s="122"/>
      <c r="AA29" s="123"/>
      <c r="AB29" s="124"/>
      <c r="AC29" s="122"/>
      <c r="AD29" s="123"/>
      <c r="AE29" s="124"/>
      <c r="AF29" s="122"/>
      <c r="AG29" s="123"/>
      <c r="AH29" s="124"/>
      <c r="AI29" s="122"/>
      <c r="AJ29" s="123"/>
      <c r="AK29" s="124"/>
      <c r="AL29" s="122"/>
      <c r="AM29" s="123"/>
      <c r="AN29" s="124"/>
      <c r="AO29" s="125"/>
    </row>
    <row r="30" spans="1:41" s="200" customFormat="1" ht="13.8" thickBot="1" x14ac:dyDescent="0.3">
      <c r="A30" s="513"/>
      <c r="B30" s="529"/>
      <c r="C30" s="532"/>
      <c r="D30" s="533"/>
      <c r="E30" s="134"/>
      <c r="F30" s="123"/>
      <c r="G30" s="124"/>
      <c r="H30" s="122"/>
      <c r="I30" s="123"/>
      <c r="J30" s="124"/>
      <c r="K30" s="122"/>
      <c r="L30" s="123"/>
      <c r="M30" s="124"/>
      <c r="N30" s="122"/>
      <c r="O30" s="123"/>
      <c r="P30" s="124"/>
      <c r="Q30" s="122"/>
      <c r="R30" s="123"/>
      <c r="S30" s="124"/>
      <c r="T30" s="122"/>
      <c r="U30" s="123"/>
      <c r="V30" s="124"/>
      <c r="W30" s="122"/>
      <c r="X30" s="123"/>
      <c r="Y30" s="124"/>
      <c r="Z30" s="122"/>
      <c r="AA30" s="123"/>
      <c r="AB30" s="124"/>
      <c r="AC30" s="122"/>
      <c r="AD30" s="123"/>
      <c r="AE30" s="124"/>
      <c r="AF30" s="122"/>
      <c r="AG30" s="123"/>
      <c r="AH30" s="124"/>
      <c r="AI30" s="122"/>
      <c r="AJ30" s="123"/>
      <c r="AK30" s="124"/>
      <c r="AL30" s="122"/>
      <c r="AM30" s="123"/>
      <c r="AN30" s="124"/>
      <c r="AO30" s="125"/>
    </row>
    <row r="31" spans="1:41" s="200" customFormat="1" ht="13.8" thickBot="1" x14ac:dyDescent="0.3">
      <c r="A31" s="513"/>
      <c r="B31" s="529"/>
      <c r="C31" s="532"/>
      <c r="D31" s="533"/>
      <c r="E31" s="134"/>
      <c r="F31" s="123"/>
      <c r="G31" s="124"/>
      <c r="H31" s="122"/>
      <c r="I31" s="123"/>
      <c r="J31" s="124"/>
      <c r="K31" s="122"/>
      <c r="L31" s="123"/>
      <c r="M31" s="124"/>
      <c r="N31" s="122"/>
      <c r="O31" s="123"/>
      <c r="P31" s="124"/>
      <c r="Q31" s="122"/>
      <c r="R31" s="123"/>
      <c r="S31" s="124"/>
      <c r="T31" s="122"/>
      <c r="U31" s="123"/>
      <c r="V31" s="124"/>
      <c r="W31" s="122"/>
      <c r="X31" s="123"/>
      <c r="Y31" s="124"/>
      <c r="Z31" s="122"/>
      <c r="AA31" s="123"/>
      <c r="AB31" s="124"/>
      <c r="AC31" s="122"/>
      <c r="AD31" s="123"/>
      <c r="AE31" s="124"/>
      <c r="AF31" s="122"/>
      <c r="AG31" s="123"/>
      <c r="AH31" s="124"/>
      <c r="AI31" s="122"/>
      <c r="AJ31" s="123"/>
      <c r="AK31" s="124"/>
      <c r="AL31" s="122"/>
      <c r="AM31" s="123"/>
      <c r="AN31" s="124"/>
      <c r="AO31" s="125"/>
    </row>
    <row r="32" spans="1:41" s="200" customFormat="1" ht="13.8" thickBot="1" x14ac:dyDescent="0.3">
      <c r="A32" s="513"/>
      <c r="B32" s="529"/>
      <c r="C32" s="532"/>
      <c r="D32" s="533"/>
      <c r="E32" s="134"/>
      <c r="F32" s="123"/>
      <c r="G32" s="124"/>
      <c r="H32" s="122"/>
      <c r="I32" s="123"/>
      <c r="J32" s="124"/>
      <c r="K32" s="122"/>
      <c r="L32" s="123"/>
      <c r="M32" s="124"/>
      <c r="N32" s="122"/>
      <c r="O32" s="123"/>
      <c r="P32" s="124"/>
      <c r="Q32" s="122"/>
      <c r="R32" s="123"/>
      <c r="S32" s="124"/>
      <c r="T32" s="122"/>
      <c r="U32" s="123"/>
      <c r="V32" s="124"/>
      <c r="W32" s="122"/>
      <c r="X32" s="123"/>
      <c r="Y32" s="124"/>
      <c r="Z32" s="122"/>
      <c r="AA32" s="123"/>
      <c r="AB32" s="124"/>
      <c r="AC32" s="122"/>
      <c r="AD32" s="123"/>
      <c r="AE32" s="124"/>
      <c r="AF32" s="122"/>
      <c r="AG32" s="123"/>
      <c r="AH32" s="124"/>
      <c r="AI32" s="122"/>
      <c r="AJ32" s="123"/>
      <c r="AK32" s="124"/>
      <c r="AL32" s="122"/>
      <c r="AM32" s="123"/>
      <c r="AN32" s="124"/>
      <c r="AO32" s="125"/>
    </row>
    <row r="33" spans="1:41" s="200" customFormat="1" ht="13.8" thickBot="1" x14ac:dyDescent="0.3">
      <c r="A33" s="513"/>
      <c r="B33" s="529"/>
      <c r="C33" s="532"/>
      <c r="D33" s="533"/>
      <c r="E33" s="134"/>
      <c r="F33" s="123"/>
      <c r="G33" s="124"/>
      <c r="H33" s="122"/>
      <c r="I33" s="123"/>
      <c r="J33" s="124"/>
      <c r="K33" s="122"/>
      <c r="L33" s="123"/>
      <c r="M33" s="124"/>
      <c r="N33" s="122"/>
      <c r="O33" s="123"/>
      <c r="P33" s="124"/>
      <c r="Q33" s="122"/>
      <c r="R33" s="123"/>
      <c r="S33" s="124"/>
      <c r="T33" s="122"/>
      <c r="U33" s="123"/>
      <c r="V33" s="124"/>
      <c r="W33" s="122"/>
      <c r="X33" s="123"/>
      <c r="Y33" s="124"/>
      <c r="Z33" s="122"/>
      <c r="AA33" s="123"/>
      <c r="AB33" s="124"/>
      <c r="AC33" s="122"/>
      <c r="AD33" s="123"/>
      <c r="AE33" s="124"/>
      <c r="AF33" s="122"/>
      <c r="AG33" s="123"/>
      <c r="AH33" s="124"/>
      <c r="AI33" s="122"/>
      <c r="AJ33" s="123"/>
      <c r="AK33" s="124"/>
      <c r="AL33" s="122"/>
      <c r="AM33" s="123"/>
      <c r="AN33" s="124"/>
      <c r="AO33" s="125"/>
    </row>
    <row r="34" spans="1:41" s="200" customFormat="1" ht="13.8" thickBot="1" x14ac:dyDescent="0.3">
      <c r="A34" s="513"/>
      <c r="B34" s="529"/>
      <c r="C34" s="532"/>
      <c r="D34" s="533"/>
      <c r="E34" s="134"/>
      <c r="F34" s="123"/>
      <c r="G34" s="124"/>
      <c r="H34" s="122"/>
      <c r="I34" s="123"/>
      <c r="J34" s="124"/>
      <c r="K34" s="122"/>
      <c r="L34" s="123"/>
      <c r="M34" s="124"/>
      <c r="N34" s="122"/>
      <c r="O34" s="123"/>
      <c r="P34" s="124"/>
      <c r="Q34" s="122"/>
      <c r="R34" s="123"/>
      <c r="S34" s="124"/>
      <c r="T34" s="122"/>
      <c r="U34" s="123"/>
      <c r="V34" s="124"/>
      <c r="W34" s="122"/>
      <c r="X34" s="123"/>
      <c r="Y34" s="124"/>
      <c r="Z34" s="122"/>
      <c r="AA34" s="123"/>
      <c r="AB34" s="124"/>
      <c r="AC34" s="122"/>
      <c r="AD34" s="123"/>
      <c r="AE34" s="124"/>
      <c r="AF34" s="122"/>
      <c r="AG34" s="123"/>
      <c r="AH34" s="124"/>
      <c r="AI34" s="122"/>
      <c r="AJ34" s="123"/>
      <c r="AK34" s="124"/>
      <c r="AL34" s="122"/>
      <c r="AM34" s="123"/>
      <c r="AN34" s="124"/>
      <c r="AO34" s="125"/>
    </row>
    <row r="35" spans="1:41" s="200" customFormat="1" ht="13.8" thickBot="1" x14ac:dyDescent="0.3">
      <c r="A35" s="513"/>
      <c r="B35" s="529"/>
      <c r="C35" s="532"/>
      <c r="D35" s="533"/>
      <c r="E35" s="134"/>
      <c r="F35" s="123"/>
      <c r="G35" s="124"/>
      <c r="H35" s="122"/>
      <c r="I35" s="123"/>
      <c r="J35" s="124"/>
      <c r="K35" s="122"/>
      <c r="L35" s="123"/>
      <c r="M35" s="124"/>
      <c r="N35" s="122"/>
      <c r="O35" s="123"/>
      <c r="P35" s="124"/>
      <c r="Q35" s="122"/>
      <c r="R35" s="123"/>
      <c r="S35" s="124"/>
      <c r="T35" s="122"/>
      <c r="U35" s="123"/>
      <c r="V35" s="124"/>
      <c r="W35" s="122"/>
      <c r="X35" s="123"/>
      <c r="Y35" s="124"/>
      <c r="Z35" s="122"/>
      <c r="AA35" s="123"/>
      <c r="AB35" s="124"/>
      <c r="AC35" s="122"/>
      <c r="AD35" s="123"/>
      <c r="AE35" s="124"/>
      <c r="AF35" s="122"/>
      <c r="AG35" s="123"/>
      <c r="AH35" s="124"/>
      <c r="AI35" s="122"/>
      <c r="AJ35" s="123"/>
      <c r="AK35" s="124"/>
      <c r="AL35" s="122"/>
      <c r="AM35" s="123"/>
      <c r="AN35" s="124"/>
      <c r="AO35" s="125"/>
    </row>
    <row r="36" spans="1:41" s="200" customFormat="1" ht="13.8" thickBot="1" x14ac:dyDescent="0.3">
      <c r="A36" s="513"/>
      <c r="B36" s="529"/>
      <c r="C36" s="532"/>
      <c r="D36" s="533"/>
      <c r="E36" s="134"/>
      <c r="F36" s="123"/>
      <c r="G36" s="124"/>
      <c r="H36" s="122"/>
      <c r="I36" s="123"/>
      <c r="J36" s="124"/>
      <c r="K36" s="122"/>
      <c r="L36" s="123"/>
      <c r="M36" s="124"/>
      <c r="N36" s="122"/>
      <c r="O36" s="123"/>
      <c r="P36" s="124"/>
      <c r="Q36" s="122"/>
      <c r="R36" s="123"/>
      <c r="S36" s="124"/>
      <c r="T36" s="122"/>
      <c r="U36" s="123"/>
      <c r="V36" s="124"/>
      <c r="W36" s="122"/>
      <c r="X36" s="123"/>
      <c r="Y36" s="124"/>
      <c r="Z36" s="122"/>
      <c r="AA36" s="123"/>
      <c r="AB36" s="124"/>
      <c r="AC36" s="122"/>
      <c r="AD36" s="123"/>
      <c r="AE36" s="124"/>
      <c r="AF36" s="122"/>
      <c r="AG36" s="123"/>
      <c r="AH36" s="124"/>
      <c r="AI36" s="122"/>
      <c r="AJ36" s="123"/>
      <c r="AK36" s="124"/>
      <c r="AL36" s="122"/>
      <c r="AM36" s="123"/>
      <c r="AN36" s="124"/>
      <c r="AO36" s="125"/>
    </row>
    <row r="37" spans="1:41" s="200" customFormat="1" ht="13.8" thickBot="1" x14ac:dyDescent="0.3">
      <c r="A37" s="513"/>
      <c r="B37" s="529"/>
      <c r="C37" s="532"/>
      <c r="D37" s="533"/>
      <c r="E37" s="134"/>
      <c r="F37" s="123"/>
      <c r="G37" s="124"/>
      <c r="H37" s="122"/>
      <c r="I37" s="123"/>
      <c r="J37" s="124"/>
      <c r="K37" s="122"/>
      <c r="L37" s="123"/>
      <c r="M37" s="124"/>
      <c r="N37" s="122"/>
      <c r="O37" s="123"/>
      <c r="P37" s="124"/>
      <c r="Q37" s="122"/>
      <c r="R37" s="123"/>
      <c r="S37" s="124"/>
      <c r="T37" s="122"/>
      <c r="U37" s="123"/>
      <c r="V37" s="124"/>
      <c r="W37" s="122"/>
      <c r="X37" s="123"/>
      <c r="Y37" s="124"/>
      <c r="Z37" s="122"/>
      <c r="AA37" s="123"/>
      <c r="AB37" s="124"/>
      <c r="AC37" s="122"/>
      <c r="AD37" s="123"/>
      <c r="AE37" s="124"/>
      <c r="AF37" s="122"/>
      <c r="AG37" s="123"/>
      <c r="AH37" s="124"/>
      <c r="AI37" s="122"/>
      <c r="AJ37" s="123"/>
      <c r="AK37" s="124"/>
      <c r="AL37" s="122"/>
      <c r="AM37" s="123"/>
      <c r="AN37" s="124"/>
      <c r="AO37" s="125"/>
    </row>
    <row r="38" spans="1:41" s="200" customFormat="1" ht="13.8" thickBot="1" x14ac:dyDescent="0.3">
      <c r="A38" s="476" t="s">
        <v>526</v>
      </c>
      <c r="B38" s="477"/>
      <c r="C38" s="477"/>
      <c r="D38" s="478"/>
      <c r="E38" s="132" t="s">
        <v>1024</v>
      </c>
      <c r="F38" s="150"/>
      <c r="G38" s="151">
        <v>6.3</v>
      </c>
      <c r="H38" s="151"/>
      <c r="I38" s="150"/>
      <c r="J38" s="151">
        <v>6.3</v>
      </c>
      <c r="K38" s="205"/>
      <c r="L38" s="150"/>
      <c r="M38" s="151">
        <v>6.3</v>
      </c>
      <c r="N38" s="151"/>
      <c r="O38" s="150"/>
      <c r="P38" s="151">
        <v>6.3</v>
      </c>
      <c r="Q38" s="205"/>
      <c r="R38" s="150"/>
      <c r="S38" s="151">
        <v>6.3</v>
      </c>
      <c r="T38" s="151"/>
      <c r="U38" s="150"/>
      <c r="V38" s="151">
        <v>6.3</v>
      </c>
      <c r="W38" s="205"/>
      <c r="X38" s="150"/>
      <c r="Y38" s="151">
        <v>6.3</v>
      </c>
      <c r="Z38" s="151"/>
      <c r="AA38" s="150"/>
      <c r="AB38" s="151">
        <v>6.3</v>
      </c>
      <c r="AC38" s="205"/>
      <c r="AD38" s="150"/>
      <c r="AE38" s="151">
        <v>6.3</v>
      </c>
      <c r="AF38" s="151"/>
      <c r="AG38" s="150"/>
      <c r="AH38" s="151">
        <v>6.3</v>
      </c>
      <c r="AI38" s="205"/>
      <c r="AJ38" s="150"/>
      <c r="AK38" s="151">
        <v>6.3</v>
      </c>
      <c r="AL38" s="151"/>
      <c r="AM38" s="150"/>
      <c r="AN38" s="151">
        <v>6.3</v>
      </c>
      <c r="AO38" s="205"/>
    </row>
    <row r="39" spans="1:41" s="200" customFormat="1" ht="13.8" thickBot="1" x14ac:dyDescent="0.3">
      <c r="A39" s="473" t="s">
        <v>528</v>
      </c>
      <c r="B39" s="474"/>
      <c r="C39" s="474"/>
      <c r="D39" s="475"/>
      <c r="E39" s="132" t="s">
        <v>1025</v>
      </c>
      <c r="F39" s="150"/>
      <c r="G39" s="151">
        <v>6.3</v>
      </c>
      <c r="H39" s="151"/>
      <c r="I39" s="150"/>
      <c r="J39" s="151">
        <v>6.3</v>
      </c>
      <c r="K39" s="205"/>
      <c r="L39" s="150"/>
      <c r="M39" s="151">
        <v>6.3</v>
      </c>
      <c r="N39" s="151"/>
      <c r="O39" s="150"/>
      <c r="P39" s="151">
        <v>6.3</v>
      </c>
      <c r="Q39" s="205"/>
      <c r="R39" s="150"/>
      <c r="S39" s="151">
        <v>6.3</v>
      </c>
      <c r="T39" s="151"/>
      <c r="U39" s="150"/>
      <c r="V39" s="151">
        <v>6.3</v>
      </c>
      <c r="W39" s="205"/>
      <c r="X39" s="150"/>
      <c r="Y39" s="151">
        <v>6.3</v>
      </c>
      <c r="Z39" s="151"/>
      <c r="AA39" s="150"/>
      <c r="AB39" s="151">
        <v>6.3</v>
      </c>
      <c r="AC39" s="205"/>
      <c r="AD39" s="150"/>
      <c r="AE39" s="151">
        <v>6.3</v>
      </c>
      <c r="AF39" s="151"/>
      <c r="AG39" s="150"/>
      <c r="AH39" s="151">
        <v>6.3</v>
      </c>
      <c r="AI39" s="205"/>
      <c r="AJ39" s="150"/>
      <c r="AK39" s="151">
        <v>6.3</v>
      </c>
      <c r="AL39" s="151"/>
      <c r="AM39" s="150"/>
      <c r="AN39" s="151">
        <v>6.3</v>
      </c>
      <c r="AO39" s="205"/>
    </row>
    <row r="40" spans="1:41" s="200" customFormat="1" ht="13.8" thickBot="1" x14ac:dyDescent="0.3">
      <c r="A40" s="487" t="s">
        <v>517</v>
      </c>
      <c r="B40" s="488"/>
      <c r="C40" s="488"/>
      <c r="D40" s="489"/>
      <c r="E40" s="201"/>
      <c r="F40" s="150"/>
      <c r="G40" s="151"/>
      <c r="H40" s="151"/>
      <c r="I40" s="150"/>
      <c r="J40" s="151"/>
      <c r="K40" s="205"/>
      <c r="L40" s="150"/>
      <c r="M40" s="151"/>
      <c r="N40" s="151"/>
      <c r="O40" s="150"/>
      <c r="P40" s="151"/>
      <c r="Q40" s="205"/>
      <c r="R40" s="150"/>
      <c r="S40" s="151"/>
      <c r="T40" s="151"/>
      <c r="U40" s="150"/>
      <c r="V40" s="151"/>
      <c r="W40" s="205"/>
      <c r="X40" s="150"/>
      <c r="Y40" s="151"/>
      <c r="Z40" s="151"/>
      <c r="AA40" s="150"/>
      <c r="AB40" s="151"/>
      <c r="AC40" s="205"/>
      <c r="AD40" s="150"/>
      <c r="AE40" s="151"/>
      <c r="AF40" s="151"/>
      <c r="AG40" s="150"/>
      <c r="AH40" s="151"/>
      <c r="AI40" s="205"/>
      <c r="AJ40" s="150"/>
      <c r="AK40" s="151"/>
      <c r="AL40" s="151"/>
      <c r="AM40" s="150"/>
      <c r="AN40" s="151"/>
      <c r="AO40" s="205"/>
    </row>
    <row r="41" spans="1:41" s="200" customFormat="1" x14ac:dyDescent="0.25">
      <c r="A41" s="476" t="s">
        <v>530</v>
      </c>
      <c r="B41" s="477"/>
      <c r="C41" s="477"/>
      <c r="D41" s="478"/>
      <c r="E41" s="139"/>
      <c r="F41" s="143"/>
      <c r="G41" s="144"/>
      <c r="H41" s="144"/>
      <c r="I41" s="143"/>
      <c r="J41" s="144"/>
      <c r="K41" s="145"/>
      <c r="L41" s="143"/>
      <c r="M41" s="144"/>
      <c r="N41" s="144"/>
      <c r="O41" s="143"/>
      <c r="P41" s="144"/>
      <c r="Q41" s="145"/>
      <c r="R41" s="143"/>
      <c r="S41" s="144"/>
      <c r="T41" s="144"/>
      <c r="U41" s="143"/>
      <c r="V41" s="144"/>
      <c r="W41" s="145"/>
      <c r="X41" s="143"/>
      <c r="Y41" s="144"/>
      <c r="Z41" s="144"/>
      <c r="AA41" s="143"/>
      <c r="AB41" s="144"/>
      <c r="AC41" s="145"/>
      <c r="AD41" s="143"/>
      <c r="AE41" s="144"/>
      <c r="AF41" s="144"/>
      <c r="AG41" s="143"/>
      <c r="AH41" s="144"/>
      <c r="AI41" s="145"/>
      <c r="AJ41" s="143"/>
      <c r="AK41" s="144"/>
      <c r="AL41" s="144"/>
      <c r="AM41" s="143"/>
      <c r="AN41" s="144"/>
      <c r="AO41" s="145"/>
    </row>
    <row r="42" spans="1:41" s="200" customFormat="1" ht="13.8" thickBot="1" x14ac:dyDescent="0.3">
      <c r="A42" s="487" t="s">
        <v>519</v>
      </c>
      <c r="B42" s="488"/>
      <c r="C42" s="488"/>
      <c r="D42" s="489"/>
      <c r="E42" s="146"/>
      <c r="F42" s="147"/>
      <c r="G42" s="148"/>
      <c r="H42" s="148"/>
      <c r="I42" s="147"/>
      <c r="J42" s="148"/>
      <c r="K42" s="149"/>
      <c r="L42" s="147"/>
      <c r="M42" s="148"/>
      <c r="N42" s="148"/>
      <c r="O42" s="147"/>
      <c r="P42" s="148"/>
      <c r="Q42" s="149"/>
      <c r="R42" s="147"/>
      <c r="S42" s="148"/>
      <c r="T42" s="148"/>
      <c r="U42" s="147"/>
      <c r="V42" s="148"/>
      <c r="W42" s="149"/>
      <c r="X42" s="147"/>
      <c r="Y42" s="148"/>
      <c r="Z42" s="148"/>
      <c r="AA42" s="147"/>
      <c r="AB42" s="148"/>
      <c r="AC42" s="149"/>
      <c r="AD42" s="147"/>
      <c r="AE42" s="148"/>
      <c r="AF42" s="148"/>
      <c r="AG42" s="147"/>
      <c r="AH42" s="148"/>
      <c r="AI42" s="149"/>
      <c r="AJ42" s="147"/>
      <c r="AK42" s="148"/>
      <c r="AL42" s="148"/>
      <c r="AM42" s="147"/>
      <c r="AN42" s="148"/>
      <c r="AO42" s="149"/>
    </row>
    <row r="43" spans="1:41" s="200" customFormat="1" ht="13.8" thickBot="1" x14ac:dyDescent="0.3">
      <c r="A43" s="512" t="s">
        <v>494</v>
      </c>
      <c r="B43" s="554" t="s">
        <v>495</v>
      </c>
      <c r="C43" s="555"/>
      <c r="D43" s="108" t="s">
        <v>496</v>
      </c>
      <c r="E43" s="109" t="s">
        <v>497</v>
      </c>
      <c r="F43" s="505" t="s">
        <v>531</v>
      </c>
      <c r="G43" s="506"/>
      <c r="H43" s="506"/>
      <c r="I43" s="505" t="s">
        <v>532</v>
      </c>
      <c r="J43" s="506"/>
      <c r="K43" s="506"/>
      <c r="L43" s="505" t="s">
        <v>533</v>
      </c>
      <c r="M43" s="506"/>
      <c r="N43" s="506"/>
      <c r="O43" s="505" t="s">
        <v>534</v>
      </c>
      <c r="P43" s="506"/>
      <c r="Q43" s="506"/>
      <c r="R43" s="505" t="s">
        <v>535</v>
      </c>
      <c r="S43" s="506"/>
      <c r="T43" s="506"/>
      <c r="U43" s="505" t="s">
        <v>536</v>
      </c>
      <c r="V43" s="506"/>
      <c r="W43" s="506"/>
      <c r="X43" s="505" t="s">
        <v>537</v>
      </c>
      <c r="Y43" s="506"/>
      <c r="Z43" s="506"/>
      <c r="AA43" s="505" t="s">
        <v>538</v>
      </c>
      <c r="AB43" s="506"/>
      <c r="AC43" s="506"/>
      <c r="AD43" s="505" t="s">
        <v>539</v>
      </c>
      <c r="AE43" s="506"/>
      <c r="AF43" s="506"/>
      <c r="AG43" s="505" t="s">
        <v>540</v>
      </c>
      <c r="AH43" s="506"/>
      <c r="AI43" s="506"/>
      <c r="AJ43" s="505" t="s">
        <v>541</v>
      </c>
      <c r="AK43" s="506"/>
      <c r="AL43" s="506"/>
      <c r="AM43" s="505" t="s">
        <v>542</v>
      </c>
      <c r="AN43" s="506"/>
      <c r="AO43" s="556"/>
    </row>
    <row r="44" spans="1:41" s="200" customFormat="1" ht="13.8" thickBot="1" x14ac:dyDescent="0.3">
      <c r="A44" s="553"/>
      <c r="B44" s="557" t="s">
        <v>510</v>
      </c>
      <c r="C44" s="558"/>
      <c r="D44" s="110" t="s">
        <v>511</v>
      </c>
      <c r="E44" s="111" t="s">
        <v>512</v>
      </c>
      <c r="F44" s="202" t="s">
        <v>513</v>
      </c>
      <c r="G44" s="203" t="s">
        <v>514</v>
      </c>
      <c r="H44" s="203" t="s">
        <v>515</v>
      </c>
      <c r="I44" s="202" t="s">
        <v>513</v>
      </c>
      <c r="J44" s="203" t="s">
        <v>514</v>
      </c>
      <c r="K44" s="203" t="s">
        <v>515</v>
      </c>
      <c r="L44" s="202" t="s">
        <v>513</v>
      </c>
      <c r="M44" s="203" t="s">
        <v>514</v>
      </c>
      <c r="N44" s="203" t="s">
        <v>515</v>
      </c>
      <c r="O44" s="202" t="s">
        <v>513</v>
      </c>
      <c r="P44" s="203" t="s">
        <v>514</v>
      </c>
      <c r="Q44" s="203" t="s">
        <v>515</v>
      </c>
      <c r="R44" s="202" t="s">
        <v>513</v>
      </c>
      <c r="S44" s="203" t="s">
        <v>514</v>
      </c>
      <c r="T44" s="203" t="s">
        <v>515</v>
      </c>
      <c r="U44" s="202" t="s">
        <v>513</v>
      </c>
      <c r="V44" s="203" t="s">
        <v>514</v>
      </c>
      <c r="W44" s="203" t="s">
        <v>515</v>
      </c>
      <c r="X44" s="202" t="s">
        <v>513</v>
      </c>
      <c r="Y44" s="203" t="s">
        <v>514</v>
      </c>
      <c r="Z44" s="203" t="s">
        <v>515</v>
      </c>
      <c r="AA44" s="202" t="s">
        <v>513</v>
      </c>
      <c r="AB44" s="203" t="s">
        <v>514</v>
      </c>
      <c r="AC44" s="203" t="s">
        <v>515</v>
      </c>
      <c r="AD44" s="202" t="s">
        <v>513</v>
      </c>
      <c r="AE44" s="203" t="s">
        <v>514</v>
      </c>
      <c r="AF44" s="203" t="s">
        <v>515</v>
      </c>
      <c r="AG44" s="202" t="s">
        <v>513</v>
      </c>
      <c r="AH44" s="203" t="s">
        <v>514</v>
      </c>
      <c r="AI44" s="203" t="s">
        <v>515</v>
      </c>
      <c r="AJ44" s="202" t="s">
        <v>513</v>
      </c>
      <c r="AK44" s="203" t="s">
        <v>514</v>
      </c>
      <c r="AL44" s="203" t="s">
        <v>515</v>
      </c>
      <c r="AM44" s="202" t="s">
        <v>513</v>
      </c>
      <c r="AN44" s="203" t="s">
        <v>514</v>
      </c>
      <c r="AO44" s="204" t="s">
        <v>515</v>
      </c>
    </row>
    <row r="45" spans="1:41" s="200" customFormat="1" ht="13.8" thickBot="1" x14ac:dyDescent="0.3">
      <c r="A45" s="553"/>
      <c r="B45" s="534" t="s">
        <v>516</v>
      </c>
      <c r="C45" s="535"/>
      <c r="D45" s="112"/>
      <c r="E45" s="113" t="s">
        <v>517</v>
      </c>
      <c r="F45" s="114" t="s">
        <v>25</v>
      </c>
      <c r="G45" s="115" t="s">
        <v>518</v>
      </c>
      <c r="H45" s="115" t="s">
        <v>519</v>
      </c>
      <c r="I45" s="114" t="s">
        <v>25</v>
      </c>
      <c r="J45" s="115" t="s">
        <v>518</v>
      </c>
      <c r="K45" s="115" t="s">
        <v>519</v>
      </c>
      <c r="L45" s="114" t="s">
        <v>25</v>
      </c>
      <c r="M45" s="115" t="s">
        <v>518</v>
      </c>
      <c r="N45" s="115" t="s">
        <v>519</v>
      </c>
      <c r="O45" s="114" t="s">
        <v>25</v>
      </c>
      <c r="P45" s="115" t="s">
        <v>518</v>
      </c>
      <c r="Q45" s="115" t="s">
        <v>519</v>
      </c>
      <c r="R45" s="114" t="s">
        <v>25</v>
      </c>
      <c r="S45" s="115" t="s">
        <v>518</v>
      </c>
      <c r="T45" s="115" t="s">
        <v>519</v>
      </c>
      <c r="U45" s="114" t="s">
        <v>25</v>
      </c>
      <c r="V45" s="115" t="s">
        <v>518</v>
      </c>
      <c r="W45" s="115" t="s">
        <v>519</v>
      </c>
      <c r="X45" s="114" t="s">
        <v>25</v>
      </c>
      <c r="Y45" s="115" t="s">
        <v>518</v>
      </c>
      <c r="Z45" s="115" t="s">
        <v>519</v>
      </c>
      <c r="AA45" s="114" t="s">
        <v>25</v>
      </c>
      <c r="AB45" s="115" t="s">
        <v>518</v>
      </c>
      <c r="AC45" s="115" t="s">
        <v>519</v>
      </c>
      <c r="AD45" s="114" t="s">
        <v>25</v>
      </c>
      <c r="AE45" s="115" t="s">
        <v>518</v>
      </c>
      <c r="AF45" s="115" t="s">
        <v>519</v>
      </c>
      <c r="AG45" s="114" t="s">
        <v>25</v>
      </c>
      <c r="AH45" s="115" t="s">
        <v>518</v>
      </c>
      <c r="AI45" s="115" t="s">
        <v>519</v>
      </c>
      <c r="AJ45" s="114" t="s">
        <v>25</v>
      </c>
      <c r="AK45" s="115" t="s">
        <v>518</v>
      </c>
      <c r="AL45" s="115" t="s">
        <v>519</v>
      </c>
      <c r="AM45" s="114" t="s">
        <v>25</v>
      </c>
      <c r="AN45" s="115" t="s">
        <v>518</v>
      </c>
      <c r="AO45" s="116" t="s">
        <v>519</v>
      </c>
    </row>
    <row r="46" spans="1:41" s="200" customFormat="1" ht="13.8" thickBot="1" x14ac:dyDescent="0.3">
      <c r="A46" s="553"/>
      <c r="B46" s="580" t="s">
        <v>1010</v>
      </c>
      <c r="C46" s="127"/>
      <c r="D46" s="495">
        <v>10</v>
      </c>
      <c r="E46" s="117"/>
      <c r="F46" s="118"/>
      <c r="G46" s="119"/>
      <c r="H46" s="120"/>
      <c r="I46" s="118"/>
      <c r="J46" s="119"/>
      <c r="K46" s="120"/>
      <c r="L46" s="118"/>
      <c r="M46" s="119"/>
      <c r="N46" s="120"/>
      <c r="O46" s="118"/>
      <c r="P46" s="119"/>
      <c r="Q46" s="120"/>
      <c r="R46" s="118"/>
      <c r="S46" s="119"/>
      <c r="T46" s="120"/>
      <c r="U46" s="118"/>
      <c r="V46" s="119"/>
      <c r="W46" s="120"/>
      <c r="X46" s="118"/>
      <c r="Y46" s="119"/>
      <c r="Z46" s="120"/>
      <c r="AA46" s="118"/>
      <c r="AB46" s="119"/>
      <c r="AC46" s="120"/>
      <c r="AD46" s="118"/>
      <c r="AE46" s="119"/>
      <c r="AF46" s="120"/>
      <c r="AG46" s="118"/>
      <c r="AH46" s="119"/>
      <c r="AI46" s="120"/>
      <c r="AJ46" s="118"/>
      <c r="AK46" s="119"/>
      <c r="AL46" s="120"/>
      <c r="AM46" s="118"/>
      <c r="AN46" s="119"/>
      <c r="AO46" s="121"/>
    </row>
    <row r="47" spans="1:41" s="200" customFormat="1" ht="13.8" thickBot="1" x14ac:dyDescent="0.3">
      <c r="A47" s="553"/>
      <c r="B47" s="577"/>
      <c r="C47" s="124"/>
      <c r="D47" s="579"/>
      <c r="E47" s="122"/>
      <c r="F47" s="123"/>
      <c r="G47" s="124"/>
      <c r="H47" s="122"/>
      <c r="I47" s="123"/>
      <c r="J47" s="124"/>
      <c r="K47" s="122"/>
      <c r="L47" s="123"/>
      <c r="M47" s="124"/>
      <c r="N47" s="122"/>
      <c r="O47" s="123"/>
      <c r="P47" s="124"/>
      <c r="Q47" s="122"/>
      <c r="R47" s="123"/>
      <c r="S47" s="124"/>
      <c r="T47" s="122"/>
      <c r="U47" s="123"/>
      <c r="V47" s="124"/>
      <c r="W47" s="122"/>
      <c r="X47" s="123"/>
      <c r="Y47" s="124"/>
      <c r="Z47" s="122"/>
      <c r="AA47" s="123"/>
      <c r="AB47" s="124"/>
      <c r="AC47" s="122"/>
      <c r="AD47" s="123"/>
      <c r="AE47" s="124"/>
      <c r="AF47" s="122"/>
      <c r="AG47" s="123"/>
      <c r="AH47" s="124"/>
      <c r="AI47" s="122"/>
      <c r="AJ47" s="123"/>
      <c r="AK47" s="124"/>
      <c r="AL47" s="122"/>
      <c r="AM47" s="123"/>
      <c r="AN47" s="124"/>
      <c r="AO47" s="125"/>
    </row>
    <row r="48" spans="1:41" s="200" customFormat="1" ht="13.8" thickBot="1" x14ac:dyDescent="0.3">
      <c r="A48" s="553"/>
      <c r="B48" s="577"/>
      <c r="C48" s="124"/>
      <c r="D48" s="496"/>
      <c r="E48" s="122">
        <v>6</v>
      </c>
      <c r="F48" s="581"/>
      <c r="G48" s="582">
        <v>0</v>
      </c>
      <c r="H48" s="583">
        <v>0</v>
      </c>
      <c r="I48" s="581"/>
      <c r="J48" s="582">
        <v>0</v>
      </c>
      <c r="K48" s="583">
        <v>0</v>
      </c>
      <c r="L48" s="581"/>
      <c r="M48" s="582">
        <v>0</v>
      </c>
      <c r="N48" s="583">
        <v>0</v>
      </c>
      <c r="O48" s="581"/>
      <c r="P48" s="582">
        <v>0</v>
      </c>
      <c r="Q48" s="583">
        <v>0</v>
      </c>
      <c r="R48" s="581"/>
      <c r="S48" s="582">
        <v>0</v>
      </c>
      <c r="T48" s="583">
        <v>0</v>
      </c>
      <c r="U48" s="581"/>
      <c r="V48" s="582">
        <v>0</v>
      </c>
      <c r="W48" s="583">
        <v>0</v>
      </c>
      <c r="X48" s="581"/>
      <c r="Y48" s="582">
        <v>0</v>
      </c>
      <c r="Z48" s="583">
        <v>0</v>
      </c>
      <c r="AA48" s="581"/>
      <c r="AB48" s="582">
        <v>0</v>
      </c>
      <c r="AC48" s="583">
        <v>0</v>
      </c>
      <c r="AD48" s="581"/>
      <c r="AE48" s="582">
        <v>0</v>
      </c>
      <c r="AF48" s="583">
        <v>0</v>
      </c>
      <c r="AG48" s="581"/>
      <c r="AH48" s="582">
        <v>0</v>
      </c>
      <c r="AI48" s="583">
        <v>0</v>
      </c>
      <c r="AJ48" s="581"/>
      <c r="AK48" s="582">
        <v>0</v>
      </c>
      <c r="AL48" s="583">
        <v>0</v>
      </c>
      <c r="AM48" s="581"/>
      <c r="AN48" s="582">
        <v>0</v>
      </c>
      <c r="AO48" s="583">
        <v>0</v>
      </c>
    </row>
    <row r="49" spans="1:41" s="200" customFormat="1" ht="13.8" thickBot="1" x14ac:dyDescent="0.3">
      <c r="A49" s="553"/>
      <c r="B49" s="580" t="s">
        <v>1021</v>
      </c>
      <c r="C49" s="124"/>
      <c r="D49" s="578">
        <v>10</v>
      </c>
      <c r="E49" s="117"/>
      <c r="F49" s="123"/>
      <c r="G49" s="124"/>
      <c r="H49" s="122"/>
      <c r="I49" s="123"/>
      <c r="J49" s="124"/>
      <c r="K49" s="122"/>
      <c r="L49" s="123"/>
      <c r="M49" s="124"/>
      <c r="N49" s="122"/>
      <c r="O49" s="123"/>
      <c r="P49" s="124"/>
      <c r="Q49" s="122"/>
      <c r="R49" s="123"/>
      <c r="S49" s="124"/>
      <c r="T49" s="122"/>
      <c r="U49" s="123"/>
      <c r="V49" s="124"/>
      <c r="W49" s="122"/>
      <c r="X49" s="123"/>
      <c r="Y49" s="124"/>
      <c r="Z49" s="122"/>
      <c r="AA49" s="123"/>
      <c r="AB49" s="124"/>
      <c r="AC49" s="122"/>
      <c r="AD49" s="123"/>
      <c r="AE49" s="124"/>
      <c r="AF49" s="122"/>
      <c r="AG49" s="123"/>
      <c r="AH49" s="124"/>
      <c r="AI49" s="122"/>
      <c r="AJ49" s="123"/>
      <c r="AK49" s="124"/>
      <c r="AL49" s="122"/>
      <c r="AM49" s="123"/>
      <c r="AN49" s="124"/>
      <c r="AO49" s="125"/>
    </row>
    <row r="50" spans="1:41" s="200" customFormat="1" ht="13.8" thickBot="1" x14ac:dyDescent="0.3">
      <c r="A50" s="553"/>
      <c r="B50" s="577"/>
      <c r="C50" s="124"/>
      <c r="D50" s="579"/>
      <c r="E50" s="122"/>
      <c r="F50" s="123"/>
      <c r="G50" s="124"/>
      <c r="H50" s="122"/>
      <c r="I50" s="123"/>
      <c r="J50" s="124"/>
      <c r="K50" s="122"/>
      <c r="L50" s="123"/>
      <c r="M50" s="124"/>
      <c r="N50" s="122"/>
      <c r="O50" s="123"/>
      <c r="P50" s="124"/>
      <c r="Q50" s="122"/>
      <c r="R50" s="123"/>
      <c r="S50" s="124"/>
      <c r="T50" s="122"/>
      <c r="U50" s="123"/>
      <c r="V50" s="124"/>
      <c r="W50" s="122"/>
      <c r="X50" s="123"/>
      <c r="Y50" s="124"/>
      <c r="Z50" s="122"/>
      <c r="AA50" s="123"/>
      <c r="AB50" s="124"/>
      <c r="AC50" s="122"/>
      <c r="AD50" s="123"/>
      <c r="AE50" s="124"/>
      <c r="AF50" s="122"/>
      <c r="AG50" s="123"/>
      <c r="AH50" s="124"/>
      <c r="AI50" s="122"/>
      <c r="AJ50" s="123"/>
      <c r="AK50" s="124"/>
      <c r="AL50" s="122"/>
      <c r="AM50" s="123"/>
      <c r="AN50" s="124"/>
      <c r="AO50" s="125"/>
    </row>
    <row r="51" spans="1:41" s="200" customFormat="1" ht="13.8" thickBot="1" x14ac:dyDescent="0.3">
      <c r="A51" s="553"/>
      <c r="B51" s="577"/>
      <c r="C51" s="124"/>
      <c r="D51" s="496"/>
      <c r="E51" s="122">
        <v>6</v>
      </c>
      <c r="F51" s="581"/>
      <c r="G51" s="582">
        <v>6.8000000000000005E-2</v>
      </c>
      <c r="H51" s="583">
        <v>2.7E-2</v>
      </c>
      <c r="I51" s="581"/>
      <c r="J51" s="582">
        <v>6.8000000000000005E-2</v>
      </c>
      <c r="K51" s="583">
        <v>2.7E-2</v>
      </c>
      <c r="L51" s="581"/>
      <c r="M51" s="582">
        <v>6.8000000000000005E-2</v>
      </c>
      <c r="N51" s="583">
        <v>2.7E-2</v>
      </c>
      <c r="O51" s="581"/>
      <c r="P51" s="582">
        <v>6.8000000000000005E-2</v>
      </c>
      <c r="Q51" s="583">
        <v>2.7E-2</v>
      </c>
      <c r="R51" s="581"/>
      <c r="S51" s="582">
        <v>6.9000000000000006E-2</v>
      </c>
      <c r="T51" s="583">
        <v>2.7E-2</v>
      </c>
      <c r="U51" s="581"/>
      <c r="V51" s="582">
        <v>6.9000000000000006E-2</v>
      </c>
      <c r="W51" s="583">
        <v>2.7E-2</v>
      </c>
      <c r="X51" s="581"/>
      <c r="Y51" s="582">
        <v>6.9000000000000006E-2</v>
      </c>
      <c r="Z51" s="583">
        <v>2.8000000000000001E-2</v>
      </c>
      <c r="AA51" s="581"/>
      <c r="AB51" s="582">
        <v>6.9000000000000006E-2</v>
      </c>
      <c r="AC51" s="583">
        <v>2.8000000000000001E-2</v>
      </c>
      <c r="AD51" s="581"/>
      <c r="AE51" s="582">
        <v>6.9000000000000006E-2</v>
      </c>
      <c r="AF51" s="583">
        <v>2.8000000000000001E-2</v>
      </c>
      <c r="AG51" s="581"/>
      <c r="AH51" s="582">
        <v>6.9000000000000006E-2</v>
      </c>
      <c r="AI51" s="583">
        <v>2.8000000000000001E-2</v>
      </c>
      <c r="AJ51" s="581"/>
      <c r="AK51" s="582">
        <v>6.9000000000000006E-2</v>
      </c>
      <c r="AL51" s="583">
        <v>2.8000000000000001E-2</v>
      </c>
      <c r="AM51" s="581"/>
      <c r="AN51" s="582">
        <v>7.0000000000000007E-2</v>
      </c>
      <c r="AO51" s="583">
        <v>2.8000000000000001E-2</v>
      </c>
    </row>
    <row r="52" spans="1:41" s="200" customFormat="1" ht="13.8" thickBot="1" x14ac:dyDescent="0.3">
      <c r="A52" s="553"/>
      <c r="B52" s="507"/>
      <c r="C52" s="124"/>
      <c r="D52" s="126"/>
      <c r="E52" s="117"/>
      <c r="F52" s="123"/>
      <c r="G52" s="124"/>
      <c r="H52" s="122"/>
      <c r="I52" s="123"/>
      <c r="J52" s="124"/>
      <c r="K52" s="122"/>
      <c r="L52" s="123"/>
      <c r="M52" s="124"/>
      <c r="N52" s="122"/>
      <c r="O52" s="123"/>
      <c r="P52" s="124"/>
      <c r="Q52" s="122"/>
      <c r="R52" s="123"/>
      <c r="S52" s="124"/>
      <c r="T52" s="122"/>
      <c r="U52" s="123"/>
      <c r="V52" s="124"/>
      <c r="W52" s="122"/>
      <c r="X52" s="123"/>
      <c r="Y52" s="124"/>
      <c r="Z52" s="122"/>
      <c r="AA52" s="123"/>
      <c r="AB52" s="124"/>
      <c r="AC52" s="122"/>
      <c r="AD52" s="123"/>
      <c r="AE52" s="124"/>
      <c r="AF52" s="122"/>
      <c r="AG52" s="123"/>
      <c r="AH52" s="124"/>
      <c r="AI52" s="122"/>
      <c r="AJ52" s="123"/>
      <c r="AK52" s="124"/>
      <c r="AL52" s="122"/>
      <c r="AM52" s="123"/>
      <c r="AN52" s="124"/>
      <c r="AO52" s="125"/>
    </row>
    <row r="53" spans="1:41" s="200" customFormat="1" ht="13.8" thickBot="1" x14ac:dyDescent="0.3">
      <c r="A53" s="553"/>
      <c r="B53" s="507"/>
      <c r="C53" s="124"/>
      <c r="D53" s="110"/>
      <c r="E53" s="122"/>
      <c r="F53" s="123"/>
      <c r="G53" s="124"/>
      <c r="H53" s="122"/>
      <c r="I53" s="123"/>
      <c r="J53" s="124"/>
      <c r="K53" s="122"/>
      <c r="L53" s="123"/>
      <c r="M53" s="124"/>
      <c r="N53" s="122"/>
      <c r="O53" s="123"/>
      <c r="P53" s="124"/>
      <c r="Q53" s="122"/>
      <c r="R53" s="123"/>
      <c r="S53" s="124"/>
      <c r="T53" s="122"/>
      <c r="U53" s="123"/>
      <c r="V53" s="124"/>
      <c r="W53" s="122"/>
      <c r="X53" s="123"/>
      <c r="Y53" s="124"/>
      <c r="Z53" s="122"/>
      <c r="AA53" s="123"/>
      <c r="AB53" s="124"/>
      <c r="AC53" s="122"/>
      <c r="AD53" s="123"/>
      <c r="AE53" s="124"/>
      <c r="AF53" s="122"/>
      <c r="AG53" s="123"/>
      <c r="AH53" s="124"/>
      <c r="AI53" s="122"/>
      <c r="AJ53" s="123"/>
      <c r="AK53" s="124"/>
      <c r="AL53" s="122"/>
      <c r="AM53" s="123"/>
      <c r="AN53" s="124"/>
      <c r="AO53" s="125"/>
    </row>
    <row r="54" spans="1:41" s="200" customFormat="1" ht="13.8" thickBot="1" x14ac:dyDescent="0.3">
      <c r="A54" s="553"/>
      <c r="B54" s="507"/>
      <c r="C54" s="124"/>
      <c r="D54" s="127"/>
      <c r="E54" s="122"/>
      <c r="F54" s="123"/>
      <c r="G54" s="124"/>
      <c r="H54" s="122"/>
      <c r="I54" s="123"/>
      <c r="J54" s="124"/>
      <c r="K54" s="122"/>
      <c r="L54" s="123"/>
      <c r="M54" s="124"/>
      <c r="N54" s="122"/>
      <c r="O54" s="123"/>
      <c r="P54" s="124"/>
      <c r="Q54" s="122"/>
      <c r="R54" s="123"/>
      <c r="S54" s="124"/>
      <c r="T54" s="122"/>
      <c r="U54" s="123"/>
      <c r="V54" s="124"/>
      <c r="W54" s="122"/>
      <c r="X54" s="123"/>
      <c r="Y54" s="124"/>
      <c r="Z54" s="122"/>
      <c r="AA54" s="123"/>
      <c r="AB54" s="124"/>
      <c r="AC54" s="122"/>
      <c r="AD54" s="123"/>
      <c r="AE54" s="124"/>
      <c r="AF54" s="122"/>
      <c r="AG54" s="123"/>
      <c r="AH54" s="124"/>
      <c r="AI54" s="122"/>
      <c r="AJ54" s="123"/>
      <c r="AK54" s="124"/>
      <c r="AL54" s="122"/>
      <c r="AM54" s="123"/>
      <c r="AN54" s="124"/>
      <c r="AO54" s="125"/>
    </row>
    <row r="55" spans="1:41" s="200" customFormat="1" ht="13.8" thickBot="1" x14ac:dyDescent="0.3">
      <c r="A55" s="553"/>
      <c r="B55" s="507"/>
      <c r="C55" s="124"/>
      <c r="D55" s="126"/>
      <c r="E55" s="117"/>
      <c r="F55" s="123"/>
      <c r="G55" s="124"/>
      <c r="H55" s="122"/>
      <c r="I55" s="123"/>
      <c r="J55" s="124"/>
      <c r="K55" s="122"/>
      <c r="L55" s="123"/>
      <c r="M55" s="124"/>
      <c r="N55" s="122"/>
      <c r="O55" s="123"/>
      <c r="P55" s="124"/>
      <c r="Q55" s="122"/>
      <c r="R55" s="123"/>
      <c r="S55" s="124"/>
      <c r="T55" s="122"/>
      <c r="U55" s="123"/>
      <c r="V55" s="124"/>
      <c r="W55" s="122"/>
      <c r="X55" s="123"/>
      <c r="Y55" s="124"/>
      <c r="Z55" s="122"/>
      <c r="AA55" s="123"/>
      <c r="AB55" s="124"/>
      <c r="AC55" s="122"/>
      <c r="AD55" s="123"/>
      <c r="AE55" s="124"/>
      <c r="AF55" s="122"/>
      <c r="AG55" s="123"/>
      <c r="AH55" s="124"/>
      <c r="AI55" s="122"/>
      <c r="AJ55" s="123"/>
      <c r="AK55" s="124"/>
      <c r="AL55" s="122"/>
      <c r="AM55" s="123"/>
      <c r="AN55" s="124"/>
      <c r="AO55" s="125"/>
    </row>
    <row r="56" spans="1:41" s="200" customFormat="1" ht="13.5" customHeight="1" thickBot="1" x14ac:dyDescent="0.3">
      <c r="A56" s="553"/>
      <c r="B56" s="507"/>
      <c r="C56" s="124"/>
      <c r="D56" s="110"/>
      <c r="E56" s="122"/>
      <c r="F56" s="123"/>
      <c r="G56" s="124"/>
      <c r="H56" s="122"/>
      <c r="I56" s="123"/>
      <c r="J56" s="124"/>
      <c r="K56" s="122"/>
      <c r="L56" s="123"/>
      <c r="M56" s="124"/>
      <c r="N56" s="122"/>
      <c r="O56" s="123"/>
      <c r="P56" s="124"/>
      <c r="Q56" s="122"/>
      <c r="R56" s="123"/>
      <c r="S56" s="124"/>
      <c r="T56" s="122"/>
      <c r="U56" s="123"/>
      <c r="V56" s="124"/>
      <c r="W56" s="122"/>
      <c r="X56" s="123"/>
      <c r="Y56" s="124"/>
      <c r="Z56" s="122"/>
      <c r="AA56" s="123"/>
      <c r="AB56" s="124"/>
      <c r="AC56" s="122"/>
      <c r="AD56" s="123"/>
      <c r="AE56" s="124"/>
      <c r="AF56" s="122"/>
      <c r="AG56" s="123"/>
      <c r="AH56" s="124"/>
      <c r="AI56" s="122"/>
      <c r="AJ56" s="123"/>
      <c r="AK56" s="124"/>
      <c r="AL56" s="122"/>
      <c r="AM56" s="123"/>
      <c r="AN56" s="124"/>
      <c r="AO56" s="125"/>
    </row>
    <row r="57" spans="1:41" s="200" customFormat="1" ht="13.8" thickBot="1" x14ac:dyDescent="0.3">
      <c r="A57" s="553"/>
      <c r="B57" s="508"/>
      <c r="C57" s="126"/>
      <c r="D57" s="128"/>
      <c r="E57" s="122"/>
      <c r="F57" s="129"/>
      <c r="G57" s="126"/>
      <c r="H57" s="130"/>
      <c r="I57" s="129"/>
      <c r="J57" s="126"/>
      <c r="K57" s="130"/>
      <c r="L57" s="129"/>
      <c r="M57" s="126"/>
      <c r="N57" s="130"/>
      <c r="O57" s="129"/>
      <c r="P57" s="126"/>
      <c r="Q57" s="130"/>
      <c r="R57" s="129"/>
      <c r="S57" s="126"/>
      <c r="T57" s="130"/>
      <c r="U57" s="129"/>
      <c r="V57" s="126"/>
      <c r="W57" s="130"/>
      <c r="X57" s="129"/>
      <c r="Y57" s="126"/>
      <c r="Z57" s="130"/>
      <c r="AA57" s="129"/>
      <c r="AB57" s="126"/>
      <c r="AC57" s="130"/>
      <c r="AD57" s="129"/>
      <c r="AE57" s="126"/>
      <c r="AF57" s="130"/>
      <c r="AG57" s="129"/>
      <c r="AH57" s="126"/>
      <c r="AI57" s="130"/>
      <c r="AJ57" s="129"/>
      <c r="AK57" s="126"/>
      <c r="AL57" s="130"/>
      <c r="AM57" s="129"/>
      <c r="AN57" s="126"/>
      <c r="AO57" s="131"/>
    </row>
    <row r="58" spans="1:41" s="200" customFormat="1" ht="13.8" thickBot="1" x14ac:dyDescent="0.3">
      <c r="A58" s="553"/>
      <c r="B58" s="509" t="s">
        <v>522</v>
      </c>
      <c r="C58" s="509"/>
      <c r="D58" s="509"/>
      <c r="E58" s="132"/>
      <c r="F58" s="133"/>
      <c r="G58" s="119"/>
      <c r="H58" s="120"/>
      <c r="I58" s="133"/>
      <c r="J58" s="119"/>
      <c r="K58" s="120"/>
      <c r="L58" s="133"/>
      <c r="M58" s="119"/>
      <c r="N58" s="120"/>
      <c r="O58" s="133"/>
      <c r="P58" s="119"/>
      <c r="Q58" s="120"/>
      <c r="R58" s="133"/>
      <c r="S58" s="119"/>
      <c r="T58" s="120"/>
      <c r="U58" s="133"/>
      <c r="V58" s="119"/>
      <c r="W58" s="120"/>
      <c r="X58" s="133"/>
      <c r="Y58" s="119"/>
      <c r="Z58" s="120"/>
      <c r="AA58" s="133"/>
      <c r="AB58" s="119"/>
      <c r="AC58" s="120"/>
      <c r="AD58" s="133"/>
      <c r="AE58" s="119"/>
      <c r="AF58" s="120"/>
      <c r="AG58" s="133"/>
      <c r="AH58" s="119"/>
      <c r="AI58" s="120"/>
      <c r="AJ58" s="133"/>
      <c r="AK58" s="119"/>
      <c r="AL58" s="120"/>
      <c r="AM58" s="133"/>
      <c r="AN58" s="119"/>
      <c r="AO58" s="121"/>
    </row>
    <row r="59" spans="1:41" s="200" customFormat="1" ht="13.8" thickBot="1" x14ac:dyDescent="0.3">
      <c r="A59" s="553"/>
      <c r="B59" s="510"/>
      <c r="C59" s="510"/>
      <c r="D59" s="510"/>
      <c r="E59" s="134"/>
      <c r="F59" s="135"/>
      <c r="G59" s="124"/>
      <c r="H59" s="122"/>
      <c r="I59" s="135"/>
      <c r="J59" s="124"/>
      <c r="K59" s="122"/>
      <c r="L59" s="135"/>
      <c r="M59" s="124"/>
      <c r="N59" s="122"/>
      <c r="O59" s="135"/>
      <c r="P59" s="124"/>
      <c r="Q59" s="122"/>
      <c r="R59" s="135"/>
      <c r="S59" s="124"/>
      <c r="T59" s="122"/>
      <c r="U59" s="135"/>
      <c r="V59" s="124"/>
      <c r="W59" s="122"/>
      <c r="X59" s="135"/>
      <c r="Y59" s="124"/>
      <c r="Z59" s="122"/>
      <c r="AA59" s="135"/>
      <c r="AB59" s="124"/>
      <c r="AC59" s="122"/>
      <c r="AD59" s="135"/>
      <c r="AE59" s="124"/>
      <c r="AF59" s="122"/>
      <c r="AG59" s="135"/>
      <c r="AH59" s="124"/>
      <c r="AI59" s="122"/>
      <c r="AJ59" s="135"/>
      <c r="AK59" s="124"/>
      <c r="AL59" s="122"/>
      <c r="AM59" s="135"/>
      <c r="AN59" s="124"/>
      <c r="AO59" s="125"/>
    </row>
    <row r="60" spans="1:41" s="200" customFormat="1" ht="13.8" thickBot="1" x14ac:dyDescent="0.3">
      <c r="A60" s="553"/>
      <c r="B60" s="511"/>
      <c r="C60" s="511"/>
      <c r="D60" s="511"/>
      <c r="E60" s="136"/>
      <c r="F60" s="137"/>
      <c r="G60" s="582">
        <v>6.8000000000000005E-2</v>
      </c>
      <c r="H60" s="583">
        <v>2.7E-2</v>
      </c>
      <c r="I60" s="137"/>
      <c r="J60" s="582">
        <v>6.8000000000000005E-2</v>
      </c>
      <c r="K60" s="583">
        <v>2.7E-2</v>
      </c>
      <c r="L60" s="137"/>
      <c r="M60" s="582">
        <v>6.8000000000000005E-2</v>
      </c>
      <c r="N60" s="583">
        <v>2.7E-2</v>
      </c>
      <c r="O60" s="137"/>
      <c r="P60" s="582">
        <v>6.8000000000000005E-2</v>
      </c>
      <c r="Q60" s="583">
        <v>2.7E-2</v>
      </c>
      <c r="R60" s="137"/>
      <c r="S60" s="582">
        <v>6.9000000000000006E-2</v>
      </c>
      <c r="T60" s="583">
        <v>2.7E-2</v>
      </c>
      <c r="U60" s="137"/>
      <c r="V60" s="582">
        <v>6.9000000000000006E-2</v>
      </c>
      <c r="W60" s="583">
        <v>2.7E-2</v>
      </c>
      <c r="X60" s="137"/>
      <c r="Y60" s="582">
        <v>6.9000000000000006E-2</v>
      </c>
      <c r="Z60" s="583">
        <v>2.8000000000000001E-2</v>
      </c>
      <c r="AA60" s="137"/>
      <c r="AB60" s="582">
        <v>6.9000000000000006E-2</v>
      </c>
      <c r="AC60" s="583">
        <v>2.8000000000000001E-2</v>
      </c>
      <c r="AD60" s="137"/>
      <c r="AE60" s="582">
        <v>6.9000000000000006E-2</v>
      </c>
      <c r="AF60" s="583">
        <v>2.8000000000000001E-2</v>
      </c>
      <c r="AG60" s="137"/>
      <c r="AH60" s="582">
        <v>6.9000000000000006E-2</v>
      </c>
      <c r="AI60" s="583">
        <v>2.8000000000000001E-2</v>
      </c>
      <c r="AJ60" s="137"/>
      <c r="AK60" s="582">
        <v>6.9000000000000006E-2</v>
      </c>
      <c r="AL60" s="583">
        <v>2.8000000000000001E-2</v>
      </c>
      <c r="AM60" s="137"/>
      <c r="AN60" s="582">
        <v>7.0000000000000007E-2</v>
      </c>
      <c r="AO60" s="583">
        <v>2.8000000000000001E-2</v>
      </c>
    </row>
    <row r="61" spans="1:41" s="200" customFormat="1" ht="13.8" thickBot="1" x14ac:dyDescent="0.3">
      <c r="A61" s="512"/>
      <c r="B61" s="514" t="s">
        <v>523</v>
      </c>
      <c r="C61" s="515"/>
      <c r="D61" s="516"/>
      <c r="E61" s="139" t="s">
        <v>497</v>
      </c>
      <c r="F61" s="493" t="s">
        <v>513</v>
      </c>
      <c r="G61" s="495" t="s">
        <v>514</v>
      </c>
      <c r="H61" s="497" t="s">
        <v>515</v>
      </c>
      <c r="I61" s="493" t="s">
        <v>513</v>
      </c>
      <c r="J61" s="495" t="s">
        <v>514</v>
      </c>
      <c r="K61" s="497" t="s">
        <v>515</v>
      </c>
      <c r="L61" s="493" t="s">
        <v>513</v>
      </c>
      <c r="M61" s="495" t="s">
        <v>514</v>
      </c>
      <c r="N61" s="497" t="s">
        <v>515</v>
      </c>
      <c r="O61" s="493" t="s">
        <v>513</v>
      </c>
      <c r="P61" s="495" t="s">
        <v>514</v>
      </c>
      <c r="Q61" s="497" t="s">
        <v>515</v>
      </c>
      <c r="R61" s="493" t="s">
        <v>513</v>
      </c>
      <c r="S61" s="495" t="s">
        <v>514</v>
      </c>
      <c r="T61" s="497" t="s">
        <v>515</v>
      </c>
      <c r="U61" s="493" t="s">
        <v>513</v>
      </c>
      <c r="V61" s="495" t="s">
        <v>514</v>
      </c>
      <c r="W61" s="497" t="s">
        <v>515</v>
      </c>
      <c r="X61" s="493" t="s">
        <v>513</v>
      </c>
      <c r="Y61" s="495" t="s">
        <v>514</v>
      </c>
      <c r="Z61" s="497" t="s">
        <v>515</v>
      </c>
      <c r="AA61" s="493" t="s">
        <v>513</v>
      </c>
      <c r="AB61" s="495" t="s">
        <v>514</v>
      </c>
      <c r="AC61" s="497" t="s">
        <v>515</v>
      </c>
      <c r="AD61" s="493" t="s">
        <v>513</v>
      </c>
      <c r="AE61" s="495" t="s">
        <v>514</v>
      </c>
      <c r="AF61" s="497" t="s">
        <v>515</v>
      </c>
      <c r="AG61" s="493" t="s">
        <v>513</v>
      </c>
      <c r="AH61" s="495" t="s">
        <v>514</v>
      </c>
      <c r="AI61" s="497" t="s">
        <v>515</v>
      </c>
      <c r="AJ61" s="493" t="s">
        <v>513</v>
      </c>
      <c r="AK61" s="495" t="s">
        <v>514</v>
      </c>
      <c r="AL61" s="497" t="s">
        <v>515</v>
      </c>
      <c r="AM61" s="493" t="s">
        <v>513</v>
      </c>
      <c r="AN61" s="495" t="s">
        <v>514</v>
      </c>
      <c r="AO61" s="497" t="s">
        <v>515</v>
      </c>
    </row>
    <row r="62" spans="1:41" s="200" customFormat="1" ht="13.8" thickBot="1" x14ac:dyDescent="0.3">
      <c r="A62" s="513"/>
      <c r="B62" s="517"/>
      <c r="C62" s="518"/>
      <c r="D62" s="519"/>
      <c r="E62" s="140" t="s">
        <v>512</v>
      </c>
      <c r="F62" s="494"/>
      <c r="G62" s="496"/>
      <c r="H62" s="498"/>
      <c r="I62" s="494"/>
      <c r="J62" s="496"/>
      <c r="K62" s="498"/>
      <c r="L62" s="494"/>
      <c r="M62" s="496"/>
      <c r="N62" s="498"/>
      <c r="O62" s="494"/>
      <c r="P62" s="496"/>
      <c r="Q62" s="498"/>
      <c r="R62" s="494"/>
      <c r="S62" s="496"/>
      <c r="T62" s="498"/>
      <c r="U62" s="494"/>
      <c r="V62" s="496"/>
      <c r="W62" s="498"/>
      <c r="X62" s="494"/>
      <c r="Y62" s="496"/>
      <c r="Z62" s="498"/>
      <c r="AA62" s="494"/>
      <c r="AB62" s="496"/>
      <c r="AC62" s="498"/>
      <c r="AD62" s="494"/>
      <c r="AE62" s="496"/>
      <c r="AF62" s="498"/>
      <c r="AG62" s="494"/>
      <c r="AH62" s="496"/>
      <c r="AI62" s="498"/>
      <c r="AJ62" s="494"/>
      <c r="AK62" s="496"/>
      <c r="AL62" s="498"/>
      <c r="AM62" s="494"/>
      <c r="AN62" s="496"/>
      <c r="AO62" s="498"/>
    </row>
    <row r="63" spans="1:41" s="200" customFormat="1" ht="13.8" thickBot="1" x14ac:dyDescent="0.3">
      <c r="A63" s="513"/>
      <c r="B63" s="520"/>
      <c r="C63" s="521"/>
      <c r="D63" s="522"/>
      <c r="E63" s="141" t="s">
        <v>517</v>
      </c>
      <c r="F63" s="142" t="s">
        <v>25</v>
      </c>
      <c r="G63" s="115" t="s">
        <v>518</v>
      </c>
      <c r="H63" s="115" t="s">
        <v>519</v>
      </c>
      <c r="I63" s="142" t="s">
        <v>25</v>
      </c>
      <c r="J63" s="115" t="s">
        <v>518</v>
      </c>
      <c r="K63" s="115" t="s">
        <v>519</v>
      </c>
      <c r="L63" s="142" t="s">
        <v>25</v>
      </c>
      <c r="M63" s="115" t="s">
        <v>518</v>
      </c>
      <c r="N63" s="115" t="s">
        <v>519</v>
      </c>
      <c r="O63" s="142" t="s">
        <v>25</v>
      </c>
      <c r="P63" s="115" t="s">
        <v>518</v>
      </c>
      <c r="Q63" s="115" t="s">
        <v>519</v>
      </c>
      <c r="R63" s="142" t="s">
        <v>25</v>
      </c>
      <c r="S63" s="115" t="s">
        <v>518</v>
      </c>
      <c r="T63" s="115" t="s">
        <v>519</v>
      </c>
      <c r="U63" s="142" t="s">
        <v>25</v>
      </c>
      <c r="V63" s="115" t="s">
        <v>518</v>
      </c>
      <c r="W63" s="115" t="s">
        <v>519</v>
      </c>
      <c r="X63" s="142" t="s">
        <v>25</v>
      </c>
      <c r="Y63" s="115" t="s">
        <v>518</v>
      </c>
      <c r="Z63" s="115" t="s">
        <v>519</v>
      </c>
      <c r="AA63" s="142" t="s">
        <v>25</v>
      </c>
      <c r="AB63" s="115" t="s">
        <v>518</v>
      </c>
      <c r="AC63" s="115" t="s">
        <v>519</v>
      </c>
      <c r="AD63" s="142" t="s">
        <v>25</v>
      </c>
      <c r="AE63" s="115" t="s">
        <v>518</v>
      </c>
      <c r="AF63" s="115" t="s">
        <v>519</v>
      </c>
      <c r="AG63" s="142" t="s">
        <v>25</v>
      </c>
      <c r="AH63" s="115" t="s">
        <v>518</v>
      </c>
      <c r="AI63" s="115" t="s">
        <v>519</v>
      </c>
      <c r="AJ63" s="142" t="s">
        <v>25</v>
      </c>
      <c r="AK63" s="115" t="s">
        <v>518</v>
      </c>
      <c r="AL63" s="115" t="s">
        <v>519</v>
      </c>
      <c r="AM63" s="142" t="s">
        <v>25</v>
      </c>
      <c r="AN63" s="115" t="s">
        <v>518</v>
      </c>
      <c r="AO63" s="116" t="s">
        <v>519</v>
      </c>
    </row>
    <row r="64" spans="1:41" s="200" customFormat="1" ht="28.2" customHeight="1" thickBot="1" x14ac:dyDescent="0.3">
      <c r="A64" s="513"/>
      <c r="B64" s="584" t="s">
        <v>1022</v>
      </c>
      <c r="C64" s="585"/>
      <c r="D64" s="586"/>
      <c r="E64" s="132">
        <v>110</v>
      </c>
      <c r="F64" s="118"/>
      <c r="G64" s="582"/>
      <c r="H64" s="583"/>
      <c r="I64" s="581"/>
      <c r="J64" s="582"/>
      <c r="K64" s="583"/>
      <c r="L64" s="581"/>
      <c r="M64" s="582"/>
      <c r="N64" s="583"/>
      <c r="O64" s="581"/>
      <c r="P64" s="582"/>
      <c r="Q64" s="583"/>
      <c r="R64" s="581"/>
      <c r="S64" s="582"/>
      <c r="T64" s="583"/>
      <c r="U64" s="581"/>
      <c r="V64" s="582"/>
      <c r="W64" s="583"/>
      <c r="X64" s="581"/>
      <c r="Y64" s="582"/>
      <c r="Z64" s="583"/>
      <c r="AA64" s="581"/>
      <c r="AB64" s="582"/>
      <c r="AC64" s="583"/>
      <c r="AD64" s="581"/>
      <c r="AE64" s="582"/>
      <c r="AF64" s="583"/>
      <c r="AG64" s="581"/>
      <c r="AH64" s="582"/>
      <c r="AI64" s="583"/>
      <c r="AJ64" s="581"/>
      <c r="AK64" s="582"/>
      <c r="AL64" s="583"/>
      <c r="AM64" s="581"/>
      <c r="AN64" s="582"/>
      <c r="AO64" s="583"/>
    </row>
    <row r="65" spans="1:41" s="200" customFormat="1" ht="27.6" customHeight="1" thickBot="1" x14ac:dyDescent="0.3">
      <c r="A65" s="513"/>
      <c r="B65" s="587" t="s">
        <v>1023</v>
      </c>
      <c r="C65" s="588"/>
      <c r="D65" s="589"/>
      <c r="E65" s="134">
        <v>110</v>
      </c>
      <c r="F65" s="123"/>
      <c r="G65" s="124"/>
      <c r="H65" s="122"/>
      <c r="I65" s="123"/>
      <c r="J65" s="124"/>
      <c r="K65" s="122"/>
      <c r="L65" s="123"/>
      <c r="M65" s="124"/>
      <c r="N65" s="122"/>
      <c r="O65" s="123"/>
      <c r="P65" s="124"/>
      <c r="Q65" s="122"/>
      <c r="R65" s="123"/>
      <c r="S65" s="124"/>
      <c r="T65" s="122"/>
      <c r="U65" s="123"/>
      <c r="V65" s="124"/>
      <c r="W65" s="122"/>
      <c r="X65" s="123"/>
      <c r="Y65" s="124"/>
      <c r="Z65" s="122"/>
      <c r="AA65" s="123"/>
      <c r="AB65" s="124"/>
      <c r="AC65" s="122"/>
      <c r="AD65" s="123"/>
      <c r="AE65" s="124"/>
      <c r="AF65" s="122"/>
      <c r="AG65" s="123"/>
      <c r="AH65" s="124"/>
      <c r="AI65" s="122"/>
      <c r="AJ65" s="123"/>
      <c r="AK65" s="124"/>
      <c r="AL65" s="122"/>
      <c r="AM65" s="123"/>
      <c r="AN65" s="124"/>
      <c r="AO65" s="125"/>
    </row>
    <row r="66" spans="1:41" s="200" customFormat="1" ht="13.8" thickBot="1" x14ac:dyDescent="0.3">
      <c r="A66" s="513"/>
      <c r="B66" s="529"/>
      <c r="C66" s="532"/>
      <c r="D66" s="533"/>
      <c r="E66" s="134"/>
      <c r="F66" s="123"/>
      <c r="G66" s="124"/>
      <c r="H66" s="122"/>
      <c r="I66" s="123"/>
      <c r="J66" s="124"/>
      <c r="K66" s="122"/>
      <c r="L66" s="123"/>
      <c r="M66" s="124"/>
      <c r="N66" s="122"/>
      <c r="O66" s="123"/>
      <c r="P66" s="124"/>
      <c r="Q66" s="122"/>
      <c r="R66" s="123"/>
      <c r="S66" s="124"/>
      <c r="T66" s="122"/>
      <c r="U66" s="123"/>
      <c r="V66" s="124"/>
      <c r="W66" s="122"/>
      <c r="X66" s="123"/>
      <c r="Y66" s="124"/>
      <c r="Z66" s="122"/>
      <c r="AA66" s="123"/>
      <c r="AB66" s="124"/>
      <c r="AC66" s="122"/>
      <c r="AD66" s="123"/>
      <c r="AE66" s="124"/>
      <c r="AF66" s="122"/>
      <c r="AG66" s="123"/>
      <c r="AH66" s="124"/>
      <c r="AI66" s="122"/>
      <c r="AJ66" s="123"/>
      <c r="AK66" s="124"/>
      <c r="AL66" s="122"/>
      <c r="AM66" s="123"/>
      <c r="AN66" s="124"/>
      <c r="AO66" s="125"/>
    </row>
    <row r="67" spans="1:41" s="200" customFormat="1" ht="13.8" thickBot="1" x14ac:dyDescent="0.3">
      <c r="A67" s="513"/>
      <c r="B67" s="529"/>
      <c r="C67" s="532"/>
      <c r="D67" s="533"/>
      <c r="E67" s="134"/>
      <c r="F67" s="123"/>
      <c r="G67" s="124"/>
      <c r="H67" s="122"/>
      <c r="I67" s="123"/>
      <c r="J67" s="124"/>
      <c r="K67" s="122"/>
      <c r="L67" s="123"/>
      <c r="M67" s="124"/>
      <c r="N67" s="122"/>
      <c r="O67" s="123"/>
      <c r="P67" s="124"/>
      <c r="Q67" s="122"/>
      <c r="R67" s="123"/>
      <c r="S67" s="124"/>
      <c r="T67" s="122"/>
      <c r="U67" s="123"/>
      <c r="V67" s="124"/>
      <c r="W67" s="122"/>
      <c r="X67" s="123"/>
      <c r="Y67" s="124"/>
      <c r="Z67" s="122"/>
      <c r="AA67" s="123"/>
      <c r="AB67" s="124"/>
      <c r="AC67" s="122"/>
      <c r="AD67" s="123"/>
      <c r="AE67" s="124"/>
      <c r="AF67" s="122"/>
      <c r="AG67" s="123"/>
      <c r="AH67" s="124"/>
      <c r="AI67" s="122"/>
      <c r="AJ67" s="123"/>
      <c r="AK67" s="124"/>
      <c r="AL67" s="122"/>
      <c r="AM67" s="123"/>
      <c r="AN67" s="124"/>
      <c r="AO67" s="125"/>
    </row>
    <row r="68" spans="1:41" s="200" customFormat="1" ht="13.8" thickBot="1" x14ac:dyDescent="0.3">
      <c r="A68" s="513"/>
      <c r="B68" s="529"/>
      <c r="C68" s="532"/>
      <c r="D68" s="533"/>
      <c r="E68" s="134"/>
      <c r="F68" s="123"/>
      <c r="G68" s="124"/>
      <c r="H68" s="122"/>
      <c r="I68" s="123"/>
      <c r="J68" s="124"/>
      <c r="K68" s="122"/>
      <c r="L68" s="123"/>
      <c r="M68" s="124"/>
      <c r="N68" s="122"/>
      <c r="O68" s="123"/>
      <c r="P68" s="124"/>
      <c r="Q68" s="122"/>
      <c r="R68" s="123"/>
      <c r="S68" s="124"/>
      <c r="T68" s="122"/>
      <c r="U68" s="123"/>
      <c r="V68" s="124"/>
      <c r="W68" s="122"/>
      <c r="X68" s="123"/>
      <c r="Y68" s="124"/>
      <c r="Z68" s="122"/>
      <c r="AA68" s="123"/>
      <c r="AB68" s="124"/>
      <c r="AC68" s="122"/>
      <c r="AD68" s="123"/>
      <c r="AE68" s="124"/>
      <c r="AF68" s="122"/>
      <c r="AG68" s="123"/>
      <c r="AH68" s="124"/>
      <c r="AI68" s="122"/>
      <c r="AJ68" s="123"/>
      <c r="AK68" s="124"/>
      <c r="AL68" s="122"/>
      <c r="AM68" s="123"/>
      <c r="AN68" s="124"/>
      <c r="AO68" s="125"/>
    </row>
    <row r="69" spans="1:41" s="200" customFormat="1" ht="13.8" thickBot="1" x14ac:dyDescent="0.3">
      <c r="A69" s="513"/>
      <c r="B69" s="529"/>
      <c r="C69" s="532"/>
      <c r="D69" s="533"/>
      <c r="E69" s="134"/>
      <c r="F69" s="123"/>
      <c r="G69" s="124"/>
      <c r="H69" s="122"/>
      <c r="I69" s="123"/>
      <c r="J69" s="124"/>
      <c r="K69" s="122"/>
      <c r="L69" s="123"/>
      <c r="M69" s="124"/>
      <c r="N69" s="122"/>
      <c r="O69" s="123"/>
      <c r="P69" s="124"/>
      <c r="Q69" s="122"/>
      <c r="R69" s="123"/>
      <c r="S69" s="124"/>
      <c r="T69" s="122"/>
      <c r="U69" s="123"/>
      <c r="V69" s="124"/>
      <c r="W69" s="122"/>
      <c r="X69" s="123"/>
      <c r="Y69" s="124"/>
      <c r="Z69" s="122"/>
      <c r="AA69" s="123"/>
      <c r="AB69" s="124"/>
      <c r="AC69" s="122"/>
      <c r="AD69" s="123"/>
      <c r="AE69" s="124"/>
      <c r="AF69" s="122"/>
      <c r="AG69" s="123"/>
      <c r="AH69" s="124"/>
      <c r="AI69" s="122"/>
      <c r="AJ69" s="123"/>
      <c r="AK69" s="124"/>
      <c r="AL69" s="122"/>
      <c r="AM69" s="123"/>
      <c r="AN69" s="124"/>
      <c r="AO69" s="125"/>
    </row>
    <row r="70" spans="1:41" s="200" customFormat="1" ht="13.8" thickBot="1" x14ac:dyDescent="0.3">
      <c r="A70" s="513"/>
      <c r="B70" s="529"/>
      <c r="C70" s="532"/>
      <c r="D70" s="533"/>
      <c r="E70" s="134"/>
      <c r="F70" s="123"/>
      <c r="G70" s="124"/>
      <c r="H70" s="122"/>
      <c r="I70" s="123"/>
      <c r="J70" s="124"/>
      <c r="K70" s="122"/>
      <c r="L70" s="123"/>
      <c r="M70" s="124"/>
      <c r="N70" s="122"/>
      <c r="O70" s="123"/>
      <c r="P70" s="124"/>
      <c r="Q70" s="122"/>
      <c r="R70" s="123"/>
      <c r="S70" s="124"/>
      <c r="T70" s="122"/>
      <c r="U70" s="123"/>
      <c r="V70" s="124"/>
      <c r="W70" s="122"/>
      <c r="X70" s="123"/>
      <c r="Y70" s="124"/>
      <c r="Z70" s="122"/>
      <c r="AA70" s="123"/>
      <c r="AB70" s="124"/>
      <c r="AC70" s="122"/>
      <c r="AD70" s="123"/>
      <c r="AE70" s="124"/>
      <c r="AF70" s="122"/>
      <c r="AG70" s="123"/>
      <c r="AH70" s="124"/>
      <c r="AI70" s="122"/>
      <c r="AJ70" s="123"/>
      <c r="AK70" s="124"/>
      <c r="AL70" s="122"/>
      <c r="AM70" s="123"/>
      <c r="AN70" s="124"/>
      <c r="AO70" s="125"/>
    </row>
    <row r="71" spans="1:41" s="200" customFormat="1" ht="13.8" thickBot="1" x14ac:dyDescent="0.3">
      <c r="A71" s="513"/>
      <c r="B71" s="529"/>
      <c r="C71" s="532"/>
      <c r="D71" s="533"/>
      <c r="E71" s="134"/>
      <c r="F71" s="123"/>
      <c r="G71" s="124"/>
      <c r="H71" s="122"/>
      <c r="I71" s="123"/>
      <c r="J71" s="124"/>
      <c r="K71" s="122"/>
      <c r="L71" s="123"/>
      <c r="M71" s="124"/>
      <c r="N71" s="122"/>
      <c r="O71" s="123"/>
      <c r="P71" s="124"/>
      <c r="Q71" s="122"/>
      <c r="R71" s="123"/>
      <c r="S71" s="124"/>
      <c r="T71" s="122"/>
      <c r="U71" s="123"/>
      <c r="V71" s="124"/>
      <c r="W71" s="122"/>
      <c r="X71" s="123"/>
      <c r="Y71" s="124"/>
      <c r="Z71" s="122"/>
      <c r="AA71" s="123"/>
      <c r="AB71" s="124"/>
      <c r="AC71" s="122"/>
      <c r="AD71" s="123"/>
      <c r="AE71" s="124"/>
      <c r="AF71" s="122"/>
      <c r="AG71" s="123"/>
      <c r="AH71" s="124"/>
      <c r="AI71" s="122"/>
      <c r="AJ71" s="123"/>
      <c r="AK71" s="124"/>
      <c r="AL71" s="122"/>
      <c r="AM71" s="123"/>
      <c r="AN71" s="124"/>
      <c r="AO71" s="125"/>
    </row>
    <row r="72" spans="1:41" s="200" customFormat="1" ht="13.8" thickBot="1" x14ac:dyDescent="0.3">
      <c r="A72" s="513"/>
      <c r="B72" s="529"/>
      <c r="C72" s="532"/>
      <c r="D72" s="533"/>
      <c r="E72" s="134"/>
      <c r="F72" s="123"/>
      <c r="G72" s="124"/>
      <c r="H72" s="122"/>
      <c r="I72" s="123"/>
      <c r="J72" s="124"/>
      <c r="K72" s="122"/>
      <c r="L72" s="123"/>
      <c r="M72" s="124"/>
      <c r="N72" s="122"/>
      <c r="O72" s="123"/>
      <c r="P72" s="124"/>
      <c r="Q72" s="122"/>
      <c r="R72" s="123"/>
      <c r="S72" s="124"/>
      <c r="T72" s="122"/>
      <c r="U72" s="123"/>
      <c r="V72" s="124"/>
      <c r="W72" s="122"/>
      <c r="X72" s="123"/>
      <c r="Y72" s="124"/>
      <c r="Z72" s="122"/>
      <c r="AA72" s="123"/>
      <c r="AB72" s="124"/>
      <c r="AC72" s="122"/>
      <c r="AD72" s="123"/>
      <c r="AE72" s="124"/>
      <c r="AF72" s="122"/>
      <c r="AG72" s="123"/>
      <c r="AH72" s="124"/>
      <c r="AI72" s="122"/>
      <c r="AJ72" s="123"/>
      <c r="AK72" s="124"/>
      <c r="AL72" s="122"/>
      <c r="AM72" s="123"/>
      <c r="AN72" s="124"/>
      <c r="AO72" s="125"/>
    </row>
    <row r="73" spans="1:41" s="200" customFormat="1" ht="13.8" thickBot="1" x14ac:dyDescent="0.3">
      <c r="A73" s="513"/>
      <c r="B73" s="529"/>
      <c r="C73" s="532"/>
      <c r="D73" s="533"/>
      <c r="E73" s="134"/>
      <c r="F73" s="123"/>
      <c r="G73" s="124"/>
      <c r="H73" s="122"/>
      <c r="I73" s="123"/>
      <c r="J73" s="124"/>
      <c r="K73" s="122"/>
      <c r="L73" s="123"/>
      <c r="M73" s="124"/>
      <c r="N73" s="122"/>
      <c r="O73" s="123"/>
      <c r="P73" s="124"/>
      <c r="Q73" s="122"/>
      <c r="R73" s="123"/>
      <c r="S73" s="124"/>
      <c r="T73" s="122"/>
      <c r="U73" s="123"/>
      <c r="V73" s="124"/>
      <c r="W73" s="122"/>
      <c r="X73" s="123"/>
      <c r="Y73" s="124"/>
      <c r="Z73" s="122"/>
      <c r="AA73" s="123"/>
      <c r="AB73" s="124"/>
      <c r="AC73" s="122"/>
      <c r="AD73" s="123"/>
      <c r="AE73" s="124"/>
      <c r="AF73" s="122"/>
      <c r="AG73" s="123"/>
      <c r="AH73" s="124"/>
      <c r="AI73" s="122"/>
      <c r="AJ73" s="123"/>
      <c r="AK73" s="124"/>
      <c r="AL73" s="122"/>
      <c r="AM73" s="123"/>
      <c r="AN73" s="124"/>
      <c r="AO73" s="125"/>
    </row>
    <row r="74" spans="1:41" s="200" customFormat="1" ht="13.8" thickBot="1" x14ac:dyDescent="0.3">
      <c r="A74" s="476" t="s">
        <v>526</v>
      </c>
      <c r="B74" s="477"/>
      <c r="C74" s="477"/>
      <c r="D74" s="478"/>
      <c r="E74" s="132" t="s">
        <v>1024</v>
      </c>
      <c r="F74" s="150"/>
      <c r="G74" s="151">
        <v>6.3</v>
      </c>
      <c r="H74" s="151"/>
      <c r="I74" s="150"/>
      <c r="J74" s="151">
        <v>6.3</v>
      </c>
      <c r="K74" s="205"/>
      <c r="L74" s="150"/>
      <c r="M74" s="151">
        <v>6.3</v>
      </c>
      <c r="N74" s="151"/>
      <c r="O74" s="150"/>
      <c r="P74" s="151">
        <v>6.3</v>
      </c>
      <c r="Q74" s="205"/>
      <c r="R74" s="150"/>
      <c r="S74" s="151">
        <v>6.3</v>
      </c>
      <c r="T74" s="151"/>
      <c r="U74" s="150"/>
      <c r="V74" s="151">
        <v>6.3</v>
      </c>
      <c r="W74" s="205"/>
      <c r="X74" s="150"/>
      <c r="Y74" s="151">
        <v>6.3</v>
      </c>
      <c r="Z74" s="151"/>
      <c r="AA74" s="150"/>
      <c r="AB74" s="151">
        <v>6.3</v>
      </c>
      <c r="AC74" s="205"/>
      <c r="AD74" s="150"/>
      <c r="AE74" s="151">
        <v>6.3</v>
      </c>
      <c r="AF74" s="151"/>
      <c r="AG74" s="150"/>
      <c r="AH74" s="151">
        <v>6.3</v>
      </c>
      <c r="AI74" s="205"/>
      <c r="AJ74" s="150"/>
      <c r="AK74" s="151">
        <v>6.3</v>
      </c>
      <c r="AL74" s="151"/>
      <c r="AM74" s="150"/>
      <c r="AN74" s="151">
        <v>6.3</v>
      </c>
      <c r="AO74" s="205"/>
    </row>
    <row r="75" spans="1:41" s="200" customFormat="1" ht="13.8" thickBot="1" x14ac:dyDescent="0.3">
      <c r="A75" s="473" t="s">
        <v>528</v>
      </c>
      <c r="B75" s="474"/>
      <c r="C75" s="474"/>
      <c r="D75" s="475"/>
      <c r="E75" s="132" t="s">
        <v>1025</v>
      </c>
      <c r="F75" s="150"/>
      <c r="G75" s="151">
        <v>6.3</v>
      </c>
      <c r="H75" s="151"/>
      <c r="I75" s="150"/>
      <c r="J75" s="151">
        <v>6.3</v>
      </c>
      <c r="K75" s="205"/>
      <c r="L75" s="150"/>
      <c r="M75" s="151">
        <v>6.3</v>
      </c>
      <c r="N75" s="151"/>
      <c r="O75" s="150"/>
      <c r="P75" s="151">
        <v>6.3</v>
      </c>
      <c r="Q75" s="205"/>
      <c r="R75" s="150"/>
      <c r="S75" s="151">
        <v>6.3</v>
      </c>
      <c r="T75" s="151"/>
      <c r="U75" s="150"/>
      <c r="V75" s="151">
        <v>6.3</v>
      </c>
      <c r="W75" s="205"/>
      <c r="X75" s="150"/>
      <c r="Y75" s="151">
        <v>6.3</v>
      </c>
      <c r="Z75" s="151"/>
      <c r="AA75" s="150"/>
      <c r="AB75" s="151">
        <v>6.3</v>
      </c>
      <c r="AC75" s="205"/>
      <c r="AD75" s="150"/>
      <c r="AE75" s="151">
        <v>6.3</v>
      </c>
      <c r="AF75" s="151"/>
      <c r="AG75" s="150"/>
      <c r="AH75" s="151">
        <v>6.3</v>
      </c>
      <c r="AI75" s="205"/>
      <c r="AJ75" s="150"/>
      <c r="AK75" s="151">
        <v>6.3</v>
      </c>
      <c r="AL75" s="151"/>
      <c r="AM75" s="150"/>
      <c r="AN75" s="151">
        <v>6.3</v>
      </c>
      <c r="AO75" s="205"/>
    </row>
    <row r="76" spans="1:41" s="200" customFormat="1" ht="13.8" thickBot="1" x14ac:dyDescent="0.3">
      <c r="A76" s="487" t="s">
        <v>517</v>
      </c>
      <c r="B76" s="488"/>
      <c r="C76" s="488"/>
      <c r="D76" s="489"/>
      <c r="E76" s="201"/>
      <c r="F76" s="150"/>
      <c r="G76" s="151"/>
      <c r="H76" s="151"/>
      <c r="I76" s="150"/>
      <c r="J76" s="151"/>
      <c r="K76" s="205"/>
      <c r="L76" s="150"/>
      <c r="M76" s="151"/>
      <c r="N76" s="151"/>
      <c r="O76" s="150"/>
      <c r="P76" s="151"/>
      <c r="Q76" s="205"/>
      <c r="R76" s="150"/>
      <c r="S76" s="151"/>
      <c r="T76" s="151"/>
      <c r="U76" s="150"/>
      <c r="V76" s="151"/>
      <c r="W76" s="205"/>
      <c r="X76" s="150"/>
      <c r="Y76" s="151"/>
      <c r="Z76" s="151"/>
      <c r="AA76" s="150"/>
      <c r="AB76" s="151"/>
      <c r="AC76" s="205"/>
      <c r="AD76" s="150"/>
      <c r="AE76" s="151"/>
      <c r="AF76" s="151"/>
      <c r="AG76" s="150"/>
      <c r="AH76" s="151"/>
      <c r="AI76" s="205"/>
      <c r="AJ76" s="150"/>
      <c r="AK76" s="151"/>
      <c r="AL76" s="151"/>
      <c r="AM76" s="150"/>
      <c r="AN76" s="151"/>
      <c r="AO76" s="205"/>
    </row>
    <row r="77" spans="1:41" s="200" customFormat="1" x14ac:dyDescent="0.25">
      <c r="A77" s="476" t="s">
        <v>530</v>
      </c>
      <c r="B77" s="477"/>
      <c r="C77" s="477"/>
      <c r="D77" s="478"/>
      <c r="E77" s="139"/>
      <c r="F77" s="143"/>
      <c r="G77" s="144"/>
      <c r="H77" s="144"/>
      <c r="I77" s="143"/>
      <c r="J77" s="144"/>
      <c r="K77" s="145"/>
      <c r="L77" s="143"/>
      <c r="M77" s="144"/>
      <c r="N77" s="144"/>
      <c r="O77" s="143"/>
      <c r="P77" s="144"/>
      <c r="Q77" s="145"/>
      <c r="R77" s="143"/>
      <c r="S77" s="144"/>
      <c r="T77" s="144"/>
      <c r="U77" s="143"/>
      <c r="V77" s="144"/>
      <c r="W77" s="145"/>
      <c r="X77" s="143"/>
      <c r="Y77" s="144"/>
      <c r="Z77" s="144"/>
      <c r="AA77" s="143"/>
      <c r="AB77" s="144"/>
      <c r="AC77" s="145"/>
      <c r="AD77" s="143"/>
      <c r="AE77" s="144"/>
      <c r="AF77" s="144"/>
      <c r="AG77" s="143"/>
      <c r="AH77" s="144"/>
      <c r="AI77" s="145"/>
      <c r="AJ77" s="143"/>
      <c r="AK77" s="144"/>
      <c r="AL77" s="144"/>
      <c r="AM77" s="143"/>
      <c r="AN77" s="144"/>
      <c r="AO77" s="145"/>
    </row>
    <row r="78" spans="1:41" s="200" customFormat="1" ht="13.8" thickBot="1" x14ac:dyDescent="0.3">
      <c r="A78" s="487" t="s">
        <v>519</v>
      </c>
      <c r="B78" s="488"/>
      <c r="C78" s="488"/>
      <c r="D78" s="489"/>
      <c r="E78" s="146"/>
      <c r="F78" s="147"/>
      <c r="G78" s="148"/>
      <c r="H78" s="148"/>
      <c r="I78" s="147"/>
      <c r="J78" s="148"/>
      <c r="K78" s="149"/>
      <c r="L78" s="147"/>
      <c r="M78" s="148"/>
      <c r="N78" s="148"/>
      <c r="O78" s="147"/>
      <c r="P78" s="148"/>
      <c r="Q78" s="149"/>
      <c r="R78" s="147"/>
      <c r="S78" s="148"/>
      <c r="T78" s="148"/>
      <c r="U78" s="147"/>
      <c r="V78" s="148"/>
      <c r="W78" s="149"/>
      <c r="X78" s="147"/>
      <c r="Y78" s="148"/>
      <c r="Z78" s="148"/>
      <c r="AA78" s="147"/>
      <c r="AB78" s="148"/>
      <c r="AC78" s="149"/>
      <c r="AD78" s="147"/>
      <c r="AE78" s="148"/>
      <c r="AF78" s="148"/>
      <c r="AG78" s="147"/>
      <c r="AH78" s="148"/>
      <c r="AI78" s="149"/>
      <c r="AJ78" s="147"/>
      <c r="AK78" s="148"/>
      <c r="AL78" s="148"/>
      <c r="AM78" s="147"/>
      <c r="AN78" s="148"/>
      <c r="AO78" s="149"/>
    </row>
    <row r="79" spans="1:41" s="200" customFormat="1" x14ac:dyDescent="0.25"/>
    <row r="80" spans="1:41" s="200" customFormat="1" x14ac:dyDescent="0.25"/>
    <row r="81" spans="1:41" ht="15.6" x14ac:dyDescent="0.3">
      <c r="A81" s="200"/>
      <c r="B81" s="107" t="s">
        <v>543</v>
      </c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 t="s">
        <v>544</v>
      </c>
      <c r="S81" s="107"/>
      <c r="T81" s="107"/>
      <c r="U81" s="107" t="s">
        <v>1016</v>
      </c>
      <c r="V81" s="200"/>
      <c r="W81" s="200"/>
      <c r="X81" s="200"/>
      <c r="Y81" s="200"/>
      <c r="Z81" s="200"/>
      <c r="AA81" s="200"/>
      <c r="AB81" s="200"/>
      <c r="AC81" s="200"/>
      <c r="AD81" s="200"/>
      <c r="AE81" s="200"/>
      <c r="AF81" s="200"/>
      <c r="AG81" s="200"/>
      <c r="AH81" s="200"/>
      <c r="AI81" s="200"/>
      <c r="AJ81" s="200"/>
      <c r="AK81" s="200"/>
      <c r="AL81" s="200"/>
      <c r="AM81" s="200"/>
      <c r="AN81" s="200"/>
      <c r="AO81" s="200"/>
    </row>
    <row r="82" spans="1:41" ht="15.6" x14ac:dyDescent="0.3">
      <c r="A82" s="200"/>
      <c r="B82" s="107" t="s">
        <v>546</v>
      </c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200"/>
      <c r="V82" s="200"/>
      <c r="W82" s="200"/>
      <c r="X82" s="200"/>
      <c r="Y82" s="200"/>
      <c r="Z82" s="200"/>
      <c r="AA82" s="200"/>
      <c r="AB82" s="200"/>
      <c r="AC82" s="200"/>
      <c r="AD82" s="200"/>
      <c r="AE82" s="200"/>
      <c r="AF82" s="200"/>
      <c r="AG82" s="200"/>
      <c r="AH82" s="200"/>
      <c r="AI82" s="200"/>
      <c r="AJ82" s="200"/>
      <c r="AK82" s="200"/>
      <c r="AL82" s="200"/>
      <c r="AM82" s="200"/>
      <c r="AN82" s="200"/>
      <c r="AO82" s="200"/>
    </row>
  </sheetData>
  <mergeCells count="159">
    <mergeCell ref="A74:D74"/>
    <mergeCell ref="A75:D75"/>
    <mergeCell ref="A76:D76"/>
    <mergeCell ref="A77:D77"/>
    <mergeCell ref="A78:D78"/>
    <mergeCell ref="B68:D68"/>
    <mergeCell ref="B69:D69"/>
    <mergeCell ref="B70:D70"/>
    <mergeCell ref="B71:D71"/>
    <mergeCell ref="B72:D72"/>
    <mergeCell ref="B73:D73"/>
    <mergeCell ref="AJ61:AJ62"/>
    <mergeCell ref="AK61:AK62"/>
    <mergeCell ref="AL61:AL62"/>
    <mergeCell ref="AM61:AM62"/>
    <mergeCell ref="AN61:AN62"/>
    <mergeCell ref="AO61:AO62"/>
    <mergeCell ref="AD61:AD62"/>
    <mergeCell ref="AE61:AE62"/>
    <mergeCell ref="AF61:AF62"/>
    <mergeCell ref="AG61:AG62"/>
    <mergeCell ref="AH61:AH62"/>
    <mergeCell ref="AI61:AI62"/>
    <mergeCell ref="X61:X62"/>
    <mergeCell ref="Y61:Y62"/>
    <mergeCell ref="Z61:Z62"/>
    <mergeCell ref="AA61:AA62"/>
    <mergeCell ref="AB61:AB62"/>
    <mergeCell ref="AC61:AC62"/>
    <mergeCell ref="R61:R62"/>
    <mergeCell ref="S61:S62"/>
    <mergeCell ref="T61:T62"/>
    <mergeCell ref="U61:U62"/>
    <mergeCell ref="V61:V62"/>
    <mergeCell ref="W61:W62"/>
    <mergeCell ref="L61:L62"/>
    <mergeCell ref="M61:M62"/>
    <mergeCell ref="N61:N62"/>
    <mergeCell ref="O61:O62"/>
    <mergeCell ref="P61:P62"/>
    <mergeCell ref="Q61:Q62"/>
    <mergeCell ref="F61:F62"/>
    <mergeCell ref="G61:G62"/>
    <mergeCell ref="H61:H62"/>
    <mergeCell ref="I61:I62"/>
    <mergeCell ref="J61:J62"/>
    <mergeCell ref="K61:K62"/>
    <mergeCell ref="D49:D51"/>
    <mergeCell ref="B52:B54"/>
    <mergeCell ref="B55:B57"/>
    <mergeCell ref="B58:D60"/>
    <mergeCell ref="A61:A73"/>
    <mergeCell ref="B61:D63"/>
    <mergeCell ref="B64:D64"/>
    <mergeCell ref="B65:D65"/>
    <mergeCell ref="B66:D66"/>
    <mergeCell ref="B67:D67"/>
    <mergeCell ref="AA43:AC43"/>
    <mergeCell ref="AD43:AF43"/>
    <mergeCell ref="AG43:AI43"/>
    <mergeCell ref="AJ43:AL43"/>
    <mergeCell ref="AM43:AO43"/>
    <mergeCell ref="B44:C44"/>
    <mergeCell ref="I43:K43"/>
    <mergeCell ref="L43:N43"/>
    <mergeCell ref="O43:Q43"/>
    <mergeCell ref="R43:T43"/>
    <mergeCell ref="U43:W43"/>
    <mergeCell ref="X43:Z43"/>
    <mergeCell ref="A40:D40"/>
    <mergeCell ref="A41:D41"/>
    <mergeCell ref="A42:D42"/>
    <mergeCell ref="A43:A60"/>
    <mergeCell ref="B43:C43"/>
    <mergeCell ref="F43:H43"/>
    <mergeCell ref="B45:C45"/>
    <mergeCell ref="B46:B48"/>
    <mergeCell ref="D46:D48"/>
    <mergeCell ref="B49:B51"/>
    <mergeCell ref="B34:D34"/>
    <mergeCell ref="B35:D35"/>
    <mergeCell ref="B36:D36"/>
    <mergeCell ref="B37:D37"/>
    <mergeCell ref="A38:D38"/>
    <mergeCell ref="A39:D39"/>
    <mergeCell ref="AL25:AL26"/>
    <mergeCell ref="AM25:AM26"/>
    <mergeCell ref="AN25:AN26"/>
    <mergeCell ref="AO25:AO26"/>
    <mergeCell ref="B28:D28"/>
    <mergeCell ref="B29:D29"/>
    <mergeCell ref="AF25:AF26"/>
    <mergeCell ref="AG25:AG26"/>
    <mergeCell ref="AH25:AH26"/>
    <mergeCell ref="AI25:AI26"/>
    <mergeCell ref="AJ25:AJ26"/>
    <mergeCell ref="AK25:AK26"/>
    <mergeCell ref="Z25:Z26"/>
    <mergeCell ref="AA25:AA26"/>
    <mergeCell ref="AB25:AB26"/>
    <mergeCell ref="AC25:AC26"/>
    <mergeCell ref="AD25:AD26"/>
    <mergeCell ref="AE25:AE26"/>
    <mergeCell ref="T25:T26"/>
    <mergeCell ref="U25:U26"/>
    <mergeCell ref="V25:V26"/>
    <mergeCell ref="W25:W26"/>
    <mergeCell ref="X25:X26"/>
    <mergeCell ref="Y25:Y26"/>
    <mergeCell ref="N25:N26"/>
    <mergeCell ref="O25:O26"/>
    <mergeCell ref="P25:P26"/>
    <mergeCell ref="Q25:Q26"/>
    <mergeCell ref="R25:R26"/>
    <mergeCell ref="S25:S26"/>
    <mergeCell ref="H25:H26"/>
    <mergeCell ref="I25:I26"/>
    <mergeCell ref="J25:J26"/>
    <mergeCell ref="K25:K26"/>
    <mergeCell ref="L25:L26"/>
    <mergeCell ref="M25:M26"/>
    <mergeCell ref="B19:B21"/>
    <mergeCell ref="B22:D24"/>
    <mergeCell ref="A25:A37"/>
    <mergeCell ref="B25:D27"/>
    <mergeCell ref="F25:F26"/>
    <mergeCell ref="G25:G26"/>
    <mergeCell ref="B30:D30"/>
    <mergeCell ref="B31:D31"/>
    <mergeCell ref="B32:D32"/>
    <mergeCell ref="B33:D33"/>
    <mergeCell ref="B9:C9"/>
    <mergeCell ref="B10:B12"/>
    <mergeCell ref="D10:D12"/>
    <mergeCell ref="B13:B15"/>
    <mergeCell ref="D13:D15"/>
    <mergeCell ref="B16:B18"/>
    <mergeCell ref="AA7:AC7"/>
    <mergeCell ref="AD7:AF7"/>
    <mergeCell ref="AG7:AI7"/>
    <mergeCell ref="AJ7:AL7"/>
    <mergeCell ref="AM7:AO7"/>
    <mergeCell ref="B8:C8"/>
    <mergeCell ref="AH6:AM6"/>
    <mergeCell ref="A7:A24"/>
    <mergeCell ref="B7:C7"/>
    <mergeCell ref="F7:H7"/>
    <mergeCell ref="I7:K7"/>
    <mergeCell ref="L7:N7"/>
    <mergeCell ref="O7:Q7"/>
    <mergeCell ref="R7:T7"/>
    <mergeCell ref="U7:W7"/>
    <mergeCell ref="X7:Z7"/>
    <mergeCell ref="AG1:AO1"/>
    <mergeCell ref="AG2:AO2"/>
    <mergeCell ref="M3:O3"/>
    <mergeCell ref="AG3:AO3"/>
    <mergeCell ref="M4:O4"/>
    <mergeCell ref="A5:AO5"/>
  </mergeCells>
  <printOptions horizontalCentered="1"/>
  <pageMargins left="0.78740157480314965" right="0.39370078740157483" top="0.78740157480314965" bottom="0.78740157480314965" header="0" footer="0"/>
  <pageSetup paperSize="9" scale="4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22274-2A10-4DD7-BEFB-03D06592F467}">
  <sheetPr>
    <pageSetUpPr fitToPage="1"/>
  </sheetPr>
  <dimension ref="A1:V264"/>
  <sheetViews>
    <sheetView zoomScaleNormal="100" workbookViewId="0">
      <selection activeCell="I186" sqref="I186"/>
    </sheetView>
  </sheetViews>
  <sheetFormatPr defaultRowHeight="14.4" x14ac:dyDescent="0.3"/>
  <cols>
    <col min="1" max="1" width="12.6640625" customWidth="1"/>
    <col min="2" max="2" width="26.33203125" customWidth="1"/>
    <col min="9" max="9" width="18" customWidth="1"/>
  </cols>
  <sheetData>
    <row r="1" spans="1:22" x14ac:dyDescent="0.3">
      <c r="A1" s="304"/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</row>
    <row r="2" spans="1:22" x14ac:dyDescent="0.3">
      <c r="A2" s="305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</row>
    <row r="3" spans="1:22" ht="15" customHeight="1" x14ac:dyDescent="0.3">
      <c r="A3" s="227" t="s">
        <v>130</v>
      </c>
      <c r="B3" s="227" t="s">
        <v>17</v>
      </c>
      <c r="C3" s="227" t="s">
        <v>18</v>
      </c>
      <c r="D3" s="227" t="s">
        <v>0</v>
      </c>
      <c r="E3" s="227" t="s">
        <v>19</v>
      </c>
      <c r="F3" s="227" t="s">
        <v>20</v>
      </c>
      <c r="G3" s="75"/>
      <c r="H3" s="227" t="s">
        <v>22</v>
      </c>
      <c r="I3" s="227" t="s">
        <v>23</v>
      </c>
      <c r="J3" s="311" t="s">
        <v>24</v>
      </c>
      <c r="K3" s="312"/>
      <c r="L3" s="312"/>
      <c r="M3" s="313"/>
      <c r="N3" s="306" t="s">
        <v>29</v>
      </c>
      <c r="O3" s="317" t="s">
        <v>30</v>
      </c>
      <c r="P3" s="318"/>
      <c r="Q3" s="318"/>
      <c r="R3" s="318"/>
      <c r="S3" s="318"/>
      <c r="T3" s="319"/>
      <c r="U3" s="306" t="s">
        <v>39</v>
      </c>
      <c r="V3" s="306" t="s">
        <v>131</v>
      </c>
    </row>
    <row r="4" spans="1:22" ht="15" customHeight="1" x14ac:dyDescent="0.3">
      <c r="A4" s="231"/>
      <c r="B4" s="231"/>
      <c r="C4" s="231"/>
      <c r="D4" s="231"/>
      <c r="E4" s="231"/>
      <c r="F4" s="231"/>
      <c r="G4" s="77"/>
      <c r="H4" s="231"/>
      <c r="I4" s="231"/>
      <c r="J4" s="314"/>
      <c r="K4" s="315"/>
      <c r="L4" s="315"/>
      <c r="M4" s="316"/>
      <c r="N4" s="307"/>
      <c r="O4" s="301" t="s">
        <v>31</v>
      </c>
      <c r="P4" s="302"/>
      <c r="Q4" s="303"/>
      <c r="R4" s="301" t="s">
        <v>32</v>
      </c>
      <c r="S4" s="302"/>
      <c r="T4" s="303"/>
      <c r="U4" s="307"/>
      <c r="V4" s="307"/>
    </row>
    <row r="5" spans="1:22" ht="120.75" customHeight="1" x14ac:dyDescent="0.3">
      <c r="A5" s="228"/>
      <c r="B5" s="228"/>
      <c r="C5" s="228"/>
      <c r="D5" s="228"/>
      <c r="E5" s="228"/>
      <c r="F5" s="228"/>
      <c r="G5" s="76" t="s">
        <v>21</v>
      </c>
      <c r="H5" s="228"/>
      <c r="I5" s="228"/>
      <c r="J5" s="152" t="s">
        <v>25</v>
      </c>
      <c r="K5" s="152" t="s">
        <v>26</v>
      </c>
      <c r="L5" s="152" t="s">
        <v>27</v>
      </c>
      <c r="M5" s="152" t="s">
        <v>132</v>
      </c>
      <c r="N5" s="308"/>
      <c r="O5" s="152" t="s">
        <v>33</v>
      </c>
      <c r="P5" s="152" t="s">
        <v>34</v>
      </c>
      <c r="Q5" s="152" t="s">
        <v>35</v>
      </c>
      <c r="R5" s="152" t="s">
        <v>36</v>
      </c>
      <c r="S5" s="152" t="s">
        <v>37</v>
      </c>
      <c r="T5" s="152" t="s">
        <v>38</v>
      </c>
      <c r="U5" s="308"/>
      <c r="V5" s="308"/>
    </row>
    <row r="6" spans="1:22" x14ac:dyDescent="0.3">
      <c r="A6" s="71">
        <v>1</v>
      </c>
      <c r="B6" s="71">
        <v>2</v>
      </c>
      <c r="C6" s="71">
        <v>3</v>
      </c>
      <c r="D6" s="71">
        <v>4</v>
      </c>
      <c r="E6" s="71">
        <v>5</v>
      </c>
      <c r="F6" s="71">
        <v>6</v>
      </c>
      <c r="G6" s="71">
        <v>7</v>
      </c>
      <c r="H6" s="71">
        <v>8</v>
      </c>
      <c r="I6" s="71">
        <v>9</v>
      </c>
      <c r="J6" s="71">
        <v>10</v>
      </c>
      <c r="K6" s="71">
        <v>11</v>
      </c>
      <c r="L6" s="71">
        <v>12</v>
      </c>
      <c r="M6" s="71">
        <v>13</v>
      </c>
      <c r="N6" s="71">
        <v>14</v>
      </c>
      <c r="O6" s="71">
        <v>15</v>
      </c>
      <c r="P6" s="71">
        <v>16</v>
      </c>
      <c r="Q6" s="71">
        <v>17</v>
      </c>
      <c r="R6" s="71">
        <v>18</v>
      </c>
      <c r="S6" s="71">
        <v>19</v>
      </c>
      <c r="T6" s="71">
        <v>20</v>
      </c>
      <c r="U6" s="71">
        <v>21</v>
      </c>
      <c r="V6" s="71">
        <v>22</v>
      </c>
    </row>
    <row r="7" spans="1:22" ht="18.75" customHeight="1" x14ac:dyDescent="0.3">
      <c r="A7" s="309" t="s">
        <v>133</v>
      </c>
      <c r="B7" s="310"/>
      <c r="C7" s="310"/>
      <c r="D7" s="310"/>
      <c r="E7" s="310"/>
      <c r="F7" s="310"/>
      <c r="G7" s="310"/>
      <c r="H7" s="310"/>
      <c r="I7" s="310"/>
      <c r="J7" s="310"/>
      <c r="K7" s="310"/>
      <c r="L7" s="310"/>
      <c r="M7" s="310"/>
      <c r="N7" s="159"/>
      <c r="O7" s="159"/>
      <c r="P7" s="159"/>
      <c r="Q7" s="159"/>
      <c r="R7" s="159"/>
      <c r="S7" s="159"/>
      <c r="T7" s="159"/>
      <c r="U7" s="159"/>
      <c r="V7" s="159"/>
    </row>
    <row r="8" spans="1:22" x14ac:dyDescent="0.3">
      <c r="A8" s="227" t="s">
        <v>134</v>
      </c>
      <c r="B8" s="227" t="s">
        <v>135</v>
      </c>
      <c r="C8" s="227" t="s">
        <v>136</v>
      </c>
      <c r="D8" s="227" t="s">
        <v>1</v>
      </c>
      <c r="E8" s="227">
        <v>160</v>
      </c>
      <c r="F8" s="227">
        <v>231</v>
      </c>
      <c r="G8" s="214">
        <v>45267</v>
      </c>
      <c r="H8" s="71">
        <v>1</v>
      </c>
      <c r="I8" s="71" t="s">
        <v>137</v>
      </c>
      <c r="J8" s="62">
        <v>0</v>
      </c>
      <c r="K8" s="62">
        <v>0</v>
      </c>
      <c r="L8" s="62">
        <v>13</v>
      </c>
      <c r="M8" s="62">
        <v>0</v>
      </c>
      <c r="N8" s="285">
        <f>(L12+K12+J12)/3</f>
        <v>9.6666666666666661</v>
      </c>
      <c r="O8" s="285">
        <v>402</v>
      </c>
      <c r="P8" s="285">
        <v>404</v>
      </c>
      <c r="Q8" s="285">
        <v>400</v>
      </c>
      <c r="R8" s="285">
        <v>228</v>
      </c>
      <c r="S8" s="285">
        <v>233</v>
      </c>
      <c r="T8" s="285">
        <v>223</v>
      </c>
      <c r="U8" s="285">
        <f>(N8/F8)*100</f>
        <v>4.1847041847041844</v>
      </c>
      <c r="V8" s="285">
        <f>MAX(J12:L12)/F8*100</f>
        <v>7.3593073593073601</v>
      </c>
    </row>
    <row r="9" spans="1:22" x14ac:dyDescent="0.3">
      <c r="A9" s="231"/>
      <c r="B9" s="231"/>
      <c r="C9" s="231"/>
      <c r="D9" s="231"/>
      <c r="E9" s="231"/>
      <c r="F9" s="231"/>
      <c r="G9" s="231"/>
      <c r="H9" s="71">
        <v>2</v>
      </c>
      <c r="I9" s="71" t="s">
        <v>138</v>
      </c>
      <c r="J9" s="62">
        <v>8</v>
      </c>
      <c r="K9" s="62">
        <v>0</v>
      </c>
      <c r="L9" s="62">
        <v>4</v>
      </c>
      <c r="M9" s="62">
        <v>1</v>
      </c>
      <c r="N9" s="286"/>
      <c r="O9" s="286"/>
      <c r="P9" s="286"/>
      <c r="Q9" s="286"/>
      <c r="R9" s="286"/>
      <c r="S9" s="286"/>
      <c r="T9" s="286"/>
      <c r="U9" s="286"/>
      <c r="V9" s="286"/>
    </row>
    <row r="10" spans="1:22" x14ac:dyDescent="0.3">
      <c r="A10" s="231"/>
      <c r="B10" s="231"/>
      <c r="C10" s="231"/>
      <c r="D10" s="231"/>
      <c r="E10" s="231"/>
      <c r="F10" s="231"/>
      <c r="G10" s="231"/>
      <c r="H10" s="71">
        <v>3</v>
      </c>
      <c r="I10" s="71" t="s">
        <v>139</v>
      </c>
      <c r="J10" s="62">
        <v>4</v>
      </c>
      <c r="K10" s="62">
        <v>0</v>
      </c>
      <c r="L10" s="62">
        <v>0</v>
      </c>
      <c r="M10" s="62">
        <v>0</v>
      </c>
      <c r="N10" s="286"/>
      <c r="O10" s="286"/>
      <c r="P10" s="286"/>
      <c r="Q10" s="286"/>
      <c r="R10" s="286"/>
      <c r="S10" s="286"/>
      <c r="T10" s="286"/>
      <c r="U10" s="286"/>
      <c r="V10" s="286"/>
    </row>
    <row r="11" spans="1:22" ht="14.25" customHeight="1" x14ac:dyDescent="0.3">
      <c r="A11" s="231"/>
      <c r="B11" s="231"/>
      <c r="C11" s="231"/>
      <c r="D11" s="231"/>
      <c r="E11" s="231"/>
      <c r="F11" s="231"/>
      <c r="G11" s="231"/>
      <c r="H11" s="71">
        <v>4</v>
      </c>
      <c r="I11" s="71" t="s">
        <v>140</v>
      </c>
      <c r="J11" s="62">
        <v>0</v>
      </c>
      <c r="K11" s="62">
        <v>0</v>
      </c>
      <c r="L11" s="62">
        <v>0</v>
      </c>
      <c r="M11" s="62">
        <v>0</v>
      </c>
      <c r="N11" s="286"/>
      <c r="O11" s="286"/>
      <c r="P11" s="286"/>
      <c r="Q11" s="286"/>
      <c r="R11" s="286"/>
      <c r="S11" s="286"/>
      <c r="T11" s="286"/>
      <c r="U11" s="286"/>
      <c r="V11" s="286"/>
    </row>
    <row r="12" spans="1:22" x14ac:dyDescent="0.3">
      <c r="A12" s="228"/>
      <c r="B12" s="228"/>
      <c r="C12" s="228"/>
      <c r="D12" s="228"/>
      <c r="E12" s="228"/>
      <c r="F12" s="228"/>
      <c r="G12" s="228"/>
      <c r="H12" s="71"/>
      <c r="I12" s="72" t="s">
        <v>28</v>
      </c>
      <c r="J12" s="73">
        <f>SUM(J8:J11)</f>
        <v>12</v>
      </c>
      <c r="K12" s="73">
        <f>SUM(K8:K11)</f>
        <v>0</v>
      </c>
      <c r="L12" s="73">
        <f>SUM(L8:L11)</f>
        <v>17</v>
      </c>
      <c r="M12" s="73">
        <f>SUM(M8:M11)</f>
        <v>1</v>
      </c>
      <c r="N12" s="277"/>
      <c r="O12" s="277"/>
      <c r="P12" s="277"/>
      <c r="Q12" s="277"/>
      <c r="R12" s="277"/>
      <c r="S12" s="277"/>
      <c r="T12" s="277"/>
      <c r="U12" s="277"/>
      <c r="V12" s="277"/>
    </row>
    <row r="13" spans="1:22" x14ac:dyDescent="0.3">
      <c r="A13" s="227" t="s">
        <v>134</v>
      </c>
      <c r="B13" s="227" t="s">
        <v>135</v>
      </c>
      <c r="C13" s="227" t="s">
        <v>141</v>
      </c>
      <c r="D13" s="227" t="s">
        <v>1</v>
      </c>
      <c r="E13" s="227">
        <v>630</v>
      </c>
      <c r="F13" s="227">
        <v>900</v>
      </c>
      <c r="G13" s="214">
        <v>45267</v>
      </c>
      <c r="H13" s="71">
        <v>1</v>
      </c>
      <c r="I13" s="71" t="s">
        <v>142</v>
      </c>
      <c r="J13" s="62">
        <v>5</v>
      </c>
      <c r="K13" s="62">
        <v>0</v>
      </c>
      <c r="L13" s="62">
        <v>5</v>
      </c>
      <c r="M13" s="62">
        <v>0</v>
      </c>
      <c r="N13" s="285">
        <f>(L23+K23+J23)/3</f>
        <v>52.666666666666664</v>
      </c>
      <c r="O13" s="285">
        <v>424</v>
      </c>
      <c r="P13" s="285">
        <v>422</v>
      </c>
      <c r="Q13" s="285">
        <v>420</v>
      </c>
      <c r="R13" s="285">
        <v>235</v>
      </c>
      <c r="S13" s="285">
        <v>239</v>
      </c>
      <c r="T13" s="285">
        <v>236</v>
      </c>
      <c r="U13" s="285">
        <f>(N13/F13)*100</f>
        <v>5.8518518518518521</v>
      </c>
      <c r="V13" s="285">
        <f>MAX(J23:L23)/F13*100</f>
        <v>7.0000000000000009</v>
      </c>
    </row>
    <row r="14" spans="1:22" x14ac:dyDescent="0.3">
      <c r="A14" s="231"/>
      <c r="B14" s="231"/>
      <c r="C14" s="231"/>
      <c r="D14" s="231"/>
      <c r="E14" s="231"/>
      <c r="F14" s="231"/>
      <c r="G14" s="231"/>
      <c r="H14" s="71">
        <v>2</v>
      </c>
      <c r="I14" s="71" t="s">
        <v>143</v>
      </c>
      <c r="J14" s="62">
        <v>4</v>
      </c>
      <c r="K14" s="62">
        <v>1</v>
      </c>
      <c r="L14" s="62">
        <v>0</v>
      </c>
      <c r="M14" s="62">
        <v>0</v>
      </c>
      <c r="N14" s="286"/>
      <c r="O14" s="286"/>
      <c r="P14" s="286"/>
      <c r="Q14" s="286"/>
      <c r="R14" s="286"/>
      <c r="S14" s="286"/>
      <c r="T14" s="286"/>
      <c r="U14" s="286"/>
      <c r="V14" s="286"/>
    </row>
    <row r="15" spans="1:22" x14ac:dyDescent="0.3">
      <c r="A15" s="231"/>
      <c r="B15" s="231"/>
      <c r="C15" s="231"/>
      <c r="D15" s="231"/>
      <c r="E15" s="231"/>
      <c r="F15" s="231"/>
      <c r="G15" s="231"/>
      <c r="H15" s="71">
        <v>3</v>
      </c>
      <c r="I15" s="71" t="s">
        <v>144</v>
      </c>
      <c r="J15" s="62">
        <v>2</v>
      </c>
      <c r="K15" s="62">
        <v>3</v>
      </c>
      <c r="L15" s="62">
        <v>8</v>
      </c>
      <c r="M15" s="62">
        <v>1</v>
      </c>
      <c r="N15" s="286"/>
      <c r="O15" s="286"/>
      <c r="P15" s="286"/>
      <c r="Q15" s="286"/>
      <c r="R15" s="286"/>
      <c r="S15" s="286"/>
      <c r="T15" s="286"/>
      <c r="U15" s="286"/>
      <c r="V15" s="286"/>
    </row>
    <row r="16" spans="1:22" x14ac:dyDescent="0.3">
      <c r="A16" s="231"/>
      <c r="B16" s="231"/>
      <c r="C16" s="231"/>
      <c r="D16" s="231"/>
      <c r="E16" s="231"/>
      <c r="F16" s="231"/>
      <c r="G16" s="231"/>
      <c r="H16" s="71">
        <v>4</v>
      </c>
      <c r="I16" s="71" t="s">
        <v>145</v>
      </c>
      <c r="J16" s="62">
        <v>0</v>
      </c>
      <c r="K16" s="62">
        <v>0</v>
      </c>
      <c r="L16" s="62">
        <v>0</v>
      </c>
      <c r="M16" s="62">
        <v>0</v>
      </c>
      <c r="N16" s="286"/>
      <c r="O16" s="286"/>
      <c r="P16" s="286"/>
      <c r="Q16" s="286"/>
      <c r="R16" s="286"/>
      <c r="S16" s="286"/>
      <c r="T16" s="286"/>
      <c r="U16" s="286"/>
      <c r="V16" s="286"/>
    </row>
    <row r="17" spans="1:22" ht="18.75" customHeight="1" x14ac:dyDescent="0.3">
      <c r="A17" s="231"/>
      <c r="B17" s="231"/>
      <c r="C17" s="231"/>
      <c r="D17" s="231"/>
      <c r="E17" s="231"/>
      <c r="F17" s="231"/>
      <c r="G17" s="231"/>
      <c r="H17" s="71">
        <v>5</v>
      </c>
      <c r="I17" s="71" t="s">
        <v>146</v>
      </c>
      <c r="J17" s="62">
        <v>13</v>
      </c>
      <c r="K17" s="62">
        <v>3</v>
      </c>
      <c r="L17" s="62">
        <v>6</v>
      </c>
      <c r="M17" s="62">
        <v>2</v>
      </c>
      <c r="N17" s="286"/>
      <c r="O17" s="286"/>
      <c r="P17" s="286"/>
      <c r="Q17" s="286"/>
      <c r="R17" s="286"/>
      <c r="S17" s="286"/>
      <c r="T17" s="286"/>
      <c r="U17" s="286"/>
      <c r="V17" s="286"/>
    </row>
    <row r="18" spans="1:22" x14ac:dyDescent="0.3">
      <c r="A18" s="231"/>
      <c r="B18" s="231"/>
      <c r="C18" s="231"/>
      <c r="D18" s="231"/>
      <c r="E18" s="231"/>
      <c r="F18" s="231"/>
      <c r="G18" s="231"/>
      <c r="H18" s="71">
        <v>6</v>
      </c>
      <c r="I18" s="71" t="s">
        <v>147</v>
      </c>
      <c r="J18" s="62">
        <v>1</v>
      </c>
      <c r="K18" s="62">
        <v>4</v>
      </c>
      <c r="L18" s="62">
        <v>1</v>
      </c>
      <c r="M18" s="62">
        <v>0</v>
      </c>
      <c r="N18" s="286"/>
      <c r="O18" s="286"/>
      <c r="P18" s="286"/>
      <c r="Q18" s="286"/>
      <c r="R18" s="286"/>
      <c r="S18" s="286"/>
      <c r="T18" s="286"/>
      <c r="U18" s="286"/>
      <c r="V18" s="286"/>
    </row>
    <row r="19" spans="1:22" x14ac:dyDescent="0.3">
      <c r="A19" s="231"/>
      <c r="B19" s="231"/>
      <c r="C19" s="231"/>
      <c r="D19" s="231"/>
      <c r="E19" s="231"/>
      <c r="F19" s="231"/>
      <c r="G19" s="231"/>
      <c r="H19" s="71">
        <v>7</v>
      </c>
      <c r="I19" s="71" t="s">
        <v>148</v>
      </c>
      <c r="J19" s="62">
        <v>10</v>
      </c>
      <c r="K19" s="62">
        <v>3</v>
      </c>
      <c r="L19" s="62">
        <v>7</v>
      </c>
      <c r="M19" s="62">
        <v>3</v>
      </c>
      <c r="N19" s="286"/>
      <c r="O19" s="286"/>
      <c r="P19" s="286"/>
      <c r="Q19" s="286"/>
      <c r="R19" s="286"/>
      <c r="S19" s="286"/>
      <c r="T19" s="286"/>
      <c r="U19" s="286"/>
      <c r="V19" s="286"/>
    </row>
    <row r="20" spans="1:22" x14ac:dyDescent="0.3">
      <c r="A20" s="231"/>
      <c r="B20" s="231"/>
      <c r="C20" s="231"/>
      <c r="D20" s="231"/>
      <c r="E20" s="231"/>
      <c r="F20" s="231"/>
      <c r="G20" s="231"/>
      <c r="H20" s="71">
        <v>8</v>
      </c>
      <c r="I20" s="71" t="s">
        <v>149</v>
      </c>
      <c r="J20" s="62">
        <v>1</v>
      </c>
      <c r="K20" s="62">
        <v>2</v>
      </c>
      <c r="L20" s="62">
        <v>5</v>
      </c>
      <c r="M20" s="62">
        <v>0</v>
      </c>
      <c r="N20" s="286"/>
      <c r="O20" s="286"/>
      <c r="P20" s="286"/>
      <c r="Q20" s="286"/>
      <c r="R20" s="286"/>
      <c r="S20" s="286"/>
      <c r="T20" s="286"/>
      <c r="U20" s="286"/>
      <c r="V20" s="286"/>
    </row>
    <row r="21" spans="1:22" x14ac:dyDescent="0.3">
      <c r="A21" s="231"/>
      <c r="B21" s="231"/>
      <c r="C21" s="231"/>
      <c r="D21" s="231"/>
      <c r="E21" s="231"/>
      <c r="F21" s="231"/>
      <c r="G21" s="231"/>
      <c r="H21" s="71">
        <v>9</v>
      </c>
      <c r="I21" s="71" t="s">
        <v>150</v>
      </c>
      <c r="J21" s="62">
        <v>26</v>
      </c>
      <c r="K21" s="62">
        <v>25</v>
      </c>
      <c r="L21" s="62">
        <v>22</v>
      </c>
      <c r="M21" s="62">
        <v>12</v>
      </c>
      <c r="N21" s="286"/>
      <c r="O21" s="286"/>
      <c r="P21" s="286"/>
      <c r="Q21" s="286"/>
      <c r="R21" s="286"/>
      <c r="S21" s="286"/>
      <c r="T21" s="286"/>
      <c r="U21" s="286"/>
      <c r="V21" s="286"/>
    </row>
    <row r="22" spans="1:22" x14ac:dyDescent="0.3">
      <c r="A22" s="231"/>
      <c r="B22" s="231"/>
      <c r="C22" s="231"/>
      <c r="D22" s="231"/>
      <c r="E22" s="231"/>
      <c r="F22" s="231"/>
      <c r="G22" s="231"/>
      <c r="H22" s="71">
        <v>10</v>
      </c>
      <c r="I22" s="71" t="s">
        <v>151</v>
      </c>
      <c r="J22" s="62">
        <v>1</v>
      </c>
      <c r="K22" s="62">
        <v>0</v>
      </c>
      <c r="L22" s="62">
        <v>0</v>
      </c>
      <c r="M22" s="62">
        <v>0</v>
      </c>
      <c r="N22" s="286"/>
      <c r="O22" s="286"/>
      <c r="P22" s="286"/>
      <c r="Q22" s="286"/>
      <c r="R22" s="286"/>
      <c r="S22" s="286"/>
      <c r="T22" s="286"/>
      <c r="U22" s="286"/>
      <c r="V22" s="286"/>
    </row>
    <row r="23" spans="1:22" x14ac:dyDescent="0.3">
      <c r="A23" s="228"/>
      <c r="B23" s="228"/>
      <c r="C23" s="228"/>
      <c r="D23" s="228"/>
      <c r="E23" s="228"/>
      <c r="F23" s="228"/>
      <c r="G23" s="228"/>
      <c r="H23" s="71"/>
      <c r="I23" s="72" t="s">
        <v>28</v>
      </c>
      <c r="J23" s="73">
        <f>SUM(J13:J22)</f>
        <v>63</v>
      </c>
      <c r="K23" s="73">
        <f>SUM(K13:K22)</f>
        <v>41</v>
      </c>
      <c r="L23" s="73">
        <f>SUM(L13:L22)</f>
        <v>54</v>
      </c>
      <c r="M23" s="73">
        <f>SUM(M13:M22)</f>
        <v>18</v>
      </c>
      <c r="N23" s="277"/>
      <c r="O23" s="277"/>
      <c r="P23" s="277"/>
      <c r="Q23" s="277"/>
      <c r="R23" s="277"/>
      <c r="S23" s="277"/>
      <c r="T23" s="277"/>
      <c r="U23" s="277"/>
      <c r="V23" s="277"/>
    </row>
    <row r="24" spans="1:22" x14ac:dyDescent="0.3">
      <c r="A24" s="227" t="s">
        <v>152</v>
      </c>
      <c r="B24" s="227" t="s">
        <v>153</v>
      </c>
      <c r="C24" s="227" t="s">
        <v>154</v>
      </c>
      <c r="D24" s="227" t="s">
        <v>1</v>
      </c>
      <c r="E24" s="227">
        <v>400</v>
      </c>
      <c r="F24" s="227">
        <v>580</v>
      </c>
      <c r="G24" s="214">
        <v>45267</v>
      </c>
      <c r="H24" s="71">
        <v>1</v>
      </c>
      <c r="I24" s="71" t="s">
        <v>155</v>
      </c>
      <c r="J24" s="62">
        <v>27</v>
      </c>
      <c r="K24" s="62">
        <v>22</v>
      </c>
      <c r="L24" s="62">
        <v>28</v>
      </c>
      <c r="M24" s="62">
        <v>5</v>
      </c>
      <c r="N24" s="285">
        <f>(L29+K29+J29)/3</f>
        <v>134.33333333333334</v>
      </c>
      <c r="O24" s="285">
        <v>394</v>
      </c>
      <c r="P24" s="285">
        <v>398</v>
      </c>
      <c r="Q24" s="285">
        <v>396</v>
      </c>
      <c r="R24" s="285">
        <v>221</v>
      </c>
      <c r="S24" s="285">
        <v>224</v>
      </c>
      <c r="T24" s="285">
        <v>227</v>
      </c>
      <c r="U24" s="296">
        <f>(N24/F24)*100</f>
        <v>23.160919540229887</v>
      </c>
      <c r="V24" s="296">
        <f>MAX(J29:L29)/F24*100</f>
        <v>25.344827586206897</v>
      </c>
    </row>
    <row r="25" spans="1:22" x14ac:dyDescent="0.3">
      <c r="A25" s="231"/>
      <c r="B25" s="231"/>
      <c r="C25" s="231"/>
      <c r="D25" s="231"/>
      <c r="E25" s="231"/>
      <c r="F25" s="231"/>
      <c r="G25" s="231"/>
      <c r="H25" s="71">
        <v>2</v>
      </c>
      <c r="I25" s="71" t="s">
        <v>551</v>
      </c>
      <c r="J25" s="62">
        <v>28</v>
      </c>
      <c r="K25" s="62">
        <v>26</v>
      </c>
      <c r="L25" s="62">
        <v>25</v>
      </c>
      <c r="M25" s="62">
        <v>4</v>
      </c>
      <c r="N25" s="286"/>
      <c r="O25" s="286"/>
      <c r="P25" s="286"/>
      <c r="Q25" s="286"/>
      <c r="R25" s="286"/>
      <c r="S25" s="286"/>
      <c r="T25" s="286"/>
      <c r="U25" s="297"/>
      <c r="V25" s="297"/>
    </row>
    <row r="26" spans="1:22" x14ac:dyDescent="0.3">
      <c r="A26" s="231"/>
      <c r="B26" s="231"/>
      <c r="C26" s="231"/>
      <c r="D26" s="231"/>
      <c r="E26" s="231"/>
      <c r="F26" s="231"/>
      <c r="G26" s="231"/>
      <c r="H26" s="71">
        <v>3</v>
      </c>
      <c r="I26" s="71" t="s">
        <v>156</v>
      </c>
      <c r="J26" s="62">
        <v>32</v>
      </c>
      <c r="K26" s="62">
        <v>33</v>
      </c>
      <c r="L26" s="62">
        <v>35</v>
      </c>
      <c r="M26" s="62">
        <v>10</v>
      </c>
      <c r="N26" s="286"/>
      <c r="O26" s="286"/>
      <c r="P26" s="286"/>
      <c r="Q26" s="286"/>
      <c r="R26" s="286"/>
      <c r="S26" s="286"/>
      <c r="T26" s="286"/>
      <c r="U26" s="297"/>
      <c r="V26" s="297"/>
    </row>
    <row r="27" spans="1:22" x14ac:dyDescent="0.3">
      <c r="A27" s="231"/>
      <c r="B27" s="231"/>
      <c r="C27" s="231"/>
      <c r="D27" s="231"/>
      <c r="E27" s="231"/>
      <c r="F27" s="231"/>
      <c r="G27" s="231"/>
      <c r="H27" s="71">
        <v>4</v>
      </c>
      <c r="I27" s="71" t="s">
        <v>157</v>
      </c>
      <c r="J27" s="62">
        <v>60</v>
      </c>
      <c r="K27" s="62">
        <v>37</v>
      </c>
      <c r="L27" s="62">
        <v>50</v>
      </c>
      <c r="M27" s="62">
        <v>15</v>
      </c>
      <c r="N27" s="286"/>
      <c r="O27" s="286"/>
      <c r="P27" s="286"/>
      <c r="Q27" s="286"/>
      <c r="R27" s="286"/>
      <c r="S27" s="286"/>
      <c r="T27" s="286"/>
      <c r="U27" s="297"/>
      <c r="V27" s="297"/>
    </row>
    <row r="28" spans="1:22" x14ac:dyDescent="0.3">
      <c r="A28" s="231"/>
      <c r="B28" s="231"/>
      <c r="C28" s="231"/>
      <c r="D28" s="231"/>
      <c r="E28" s="231"/>
      <c r="F28" s="231"/>
      <c r="G28" s="231"/>
      <c r="H28" s="71"/>
      <c r="I28" s="71"/>
      <c r="J28" s="62"/>
      <c r="K28" s="62"/>
      <c r="L28" s="62"/>
      <c r="M28" s="62"/>
      <c r="N28" s="286"/>
      <c r="O28" s="286"/>
      <c r="P28" s="286"/>
      <c r="Q28" s="286"/>
      <c r="R28" s="286"/>
      <c r="S28" s="286"/>
      <c r="T28" s="286"/>
      <c r="U28" s="297"/>
      <c r="V28" s="297"/>
    </row>
    <row r="29" spans="1:22" x14ac:dyDescent="0.3">
      <c r="A29" s="228"/>
      <c r="B29" s="228"/>
      <c r="C29" s="228"/>
      <c r="D29" s="228"/>
      <c r="E29" s="228"/>
      <c r="F29" s="228"/>
      <c r="G29" s="228"/>
      <c r="H29" s="71"/>
      <c r="I29" s="72" t="s">
        <v>28</v>
      </c>
      <c r="J29" s="73">
        <f>SUM(J24:J28)</f>
        <v>147</v>
      </c>
      <c r="K29" s="73">
        <f>SUM(K24:K28)</f>
        <v>118</v>
      </c>
      <c r="L29" s="73">
        <f>SUM(L24:L28)</f>
        <v>138</v>
      </c>
      <c r="M29" s="73">
        <f>SUM(M24:M28)</f>
        <v>34</v>
      </c>
      <c r="N29" s="277"/>
      <c r="O29" s="277"/>
      <c r="P29" s="277"/>
      <c r="Q29" s="277"/>
      <c r="R29" s="277"/>
      <c r="S29" s="277"/>
      <c r="T29" s="277"/>
      <c r="U29" s="298"/>
      <c r="V29" s="298"/>
    </row>
    <row r="30" spans="1:22" x14ac:dyDescent="0.3">
      <c r="A30" s="227" t="s">
        <v>158</v>
      </c>
      <c r="B30" s="227" t="s">
        <v>135</v>
      </c>
      <c r="C30" s="227" t="s">
        <v>159</v>
      </c>
      <c r="D30" s="227" t="s">
        <v>1</v>
      </c>
      <c r="E30" s="227">
        <v>400</v>
      </c>
      <c r="F30" s="227">
        <v>580</v>
      </c>
      <c r="G30" s="214">
        <v>45267</v>
      </c>
      <c r="H30" s="71">
        <v>1</v>
      </c>
      <c r="I30" s="71" t="s">
        <v>160</v>
      </c>
      <c r="J30" s="62">
        <v>9</v>
      </c>
      <c r="K30" s="62">
        <v>7</v>
      </c>
      <c r="L30" s="62">
        <v>7</v>
      </c>
      <c r="M30" s="62">
        <v>1</v>
      </c>
      <c r="N30" s="285">
        <f>(L34+K34+J34)/3</f>
        <v>13.666666666666666</v>
      </c>
      <c r="O30" s="285">
        <v>425</v>
      </c>
      <c r="P30" s="285">
        <v>424</v>
      </c>
      <c r="Q30" s="285">
        <v>422</v>
      </c>
      <c r="R30" s="285">
        <v>237</v>
      </c>
      <c r="S30" s="285">
        <v>240</v>
      </c>
      <c r="T30" s="285">
        <v>238</v>
      </c>
      <c r="U30" s="296">
        <f>(N30/F30)*100</f>
        <v>2.3563218390804597</v>
      </c>
      <c r="V30" s="296">
        <f>MAX(J34:L34)/F30*100</f>
        <v>3.103448275862069</v>
      </c>
    </row>
    <row r="31" spans="1:22" x14ac:dyDescent="0.3">
      <c r="A31" s="231"/>
      <c r="B31" s="231"/>
      <c r="C31" s="231"/>
      <c r="D31" s="231"/>
      <c r="E31" s="231"/>
      <c r="F31" s="231"/>
      <c r="G31" s="231"/>
      <c r="H31" s="71">
        <v>2</v>
      </c>
      <c r="I31" s="71" t="s">
        <v>161</v>
      </c>
      <c r="J31" s="74">
        <v>9</v>
      </c>
      <c r="K31" s="74">
        <v>2</v>
      </c>
      <c r="L31" s="74">
        <v>7</v>
      </c>
      <c r="M31" s="74">
        <v>1</v>
      </c>
      <c r="N31" s="286"/>
      <c r="O31" s="286"/>
      <c r="P31" s="286"/>
      <c r="Q31" s="286"/>
      <c r="R31" s="286"/>
      <c r="S31" s="286"/>
      <c r="T31" s="286"/>
      <c r="U31" s="297"/>
      <c r="V31" s="297"/>
    </row>
    <row r="32" spans="1:22" x14ac:dyDescent="0.3">
      <c r="A32" s="231"/>
      <c r="B32" s="231"/>
      <c r="C32" s="231"/>
      <c r="D32" s="231"/>
      <c r="E32" s="231"/>
      <c r="F32" s="231"/>
      <c r="G32" s="231"/>
      <c r="H32" s="71">
        <v>3</v>
      </c>
      <c r="I32" s="71" t="s">
        <v>162</v>
      </c>
      <c r="J32" s="62">
        <v>0</v>
      </c>
      <c r="K32" s="62">
        <v>0</v>
      </c>
      <c r="L32" s="62">
        <v>0</v>
      </c>
      <c r="M32" s="62">
        <v>0</v>
      </c>
      <c r="N32" s="286"/>
      <c r="O32" s="286"/>
      <c r="P32" s="286"/>
      <c r="Q32" s="286"/>
      <c r="R32" s="286"/>
      <c r="S32" s="286"/>
      <c r="T32" s="286"/>
      <c r="U32" s="297"/>
      <c r="V32" s="297"/>
    </row>
    <row r="33" spans="1:22" x14ac:dyDescent="0.3">
      <c r="A33" s="231"/>
      <c r="B33" s="231"/>
      <c r="C33" s="231"/>
      <c r="D33" s="231"/>
      <c r="E33" s="231"/>
      <c r="F33" s="231"/>
      <c r="G33" s="231"/>
      <c r="H33" s="71"/>
      <c r="I33" s="71"/>
      <c r="J33" s="62"/>
      <c r="K33" s="62"/>
      <c r="L33" s="62"/>
      <c r="M33" s="62"/>
      <c r="N33" s="286"/>
      <c r="O33" s="286"/>
      <c r="P33" s="286"/>
      <c r="Q33" s="286"/>
      <c r="R33" s="286"/>
      <c r="S33" s="286"/>
      <c r="T33" s="286"/>
      <c r="U33" s="297"/>
      <c r="V33" s="297"/>
    </row>
    <row r="34" spans="1:22" x14ac:dyDescent="0.3">
      <c r="A34" s="228"/>
      <c r="B34" s="228"/>
      <c r="C34" s="228"/>
      <c r="D34" s="228"/>
      <c r="E34" s="228"/>
      <c r="F34" s="228"/>
      <c r="G34" s="228"/>
      <c r="H34" s="71"/>
      <c r="I34" s="72" t="s">
        <v>28</v>
      </c>
      <c r="J34" s="73">
        <f>SUM(J30:J33)</f>
        <v>18</v>
      </c>
      <c r="K34" s="73">
        <f>SUM(K30:K33)</f>
        <v>9</v>
      </c>
      <c r="L34" s="73">
        <f>SUM(L30:L33)</f>
        <v>14</v>
      </c>
      <c r="M34" s="73">
        <f>SUM(M30:M33)</f>
        <v>2</v>
      </c>
      <c r="N34" s="277"/>
      <c r="O34" s="277"/>
      <c r="P34" s="277"/>
      <c r="Q34" s="277"/>
      <c r="R34" s="277"/>
      <c r="S34" s="277"/>
      <c r="T34" s="277"/>
      <c r="U34" s="298"/>
      <c r="V34" s="298"/>
    </row>
    <row r="35" spans="1:22" ht="18.75" customHeight="1" x14ac:dyDescent="0.3">
      <c r="A35" s="309" t="s">
        <v>163</v>
      </c>
      <c r="B35" s="310"/>
      <c r="C35" s="310"/>
      <c r="D35" s="310"/>
      <c r="E35" s="310"/>
      <c r="F35" s="310"/>
      <c r="G35" s="310"/>
      <c r="H35" s="310"/>
      <c r="I35" s="310"/>
      <c r="J35" s="310"/>
      <c r="K35" s="310"/>
      <c r="L35" s="310"/>
      <c r="M35" s="310"/>
      <c r="N35" s="159"/>
      <c r="O35" s="159"/>
      <c r="P35" s="159"/>
      <c r="Q35" s="159"/>
      <c r="R35" s="159"/>
      <c r="S35" s="159"/>
      <c r="T35" s="159"/>
      <c r="U35" s="159"/>
      <c r="V35" s="159"/>
    </row>
    <row r="36" spans="1:22" x14ac:dyDescent="0.3">
      <c r="A36" s="227" t="s">
        <v>134</v>
      </c>
      <c r="B36" s="227" t="s">
        <v>153</v>
      </c>
      <c r="C36" s="227" t="s">
        <v>164</v>
      </c>
      <c r="D36" s="75" t="s">
        <v>1</v>
      </c>
      <c r="E36" s="71">
        <v>630</v>
      </c>
      <c r="F36" s="71">
        <v>900</v>
      </c>
      <c r="G36" s="214">
        <v>45267</v>
      </c>
      <c r="H36" s="71" t="s">
        <v>165</v>
      </c>
      <c r="I36" s="71" t="s">
        <v>552</v>
      </c>
      <c r="J36" s="62">
        <v>135</v>
      </c>
      <c r="K36" s="62">
        <v>128</v>
      </c>
      <c r="L36" s="62">
        <v>127</v>
      </c>
      <c r="M36" s="62">
        <v>42</v>
      </c>
      <c r="N36" s="62">
        <f>(L37+K37+J37)/3</f>
        <v>62.333333333333336</v>
      </c>
      <c r="O36" s="160">
        <v>379</v>
      </c>
      <c r="P36" s="160">
        <v>384</v>
      </c>
      <c r="Q36" s="160">
        <v>379</v>
      </c>
      <c r="R36" s="160">
        <v>216</v>
      </c>
      <c r="S36" s="160">
        <v>216</v>
      </c>
      <c r="T36" s="160">
        <v>218</v>
      </c>
      <c r="U36" s="161">
        <f>(N36/F36)*100</f>
        <v>6.9259259259259256</v>
      </c>
      <c r="V36" s="161">
        <f>MAX(J37:L37)/F36*100</f>
        <v>8.2222222222222232</v>
      </c>
    </row>
    <row r="37" spans="1:22" x14ac:dyDescent="0.3">
      <c r="A37" s="231"/>
      <c r="B37" s="231"/>
      <c r="C37" s="231"/>
      <c r="D37" s="76" t="s">
        <v>6</v>
      </c>
      <c r="E37" s="71">
        <v>630</v>
      </c>
      <c r="F37" s="71">
        <v>900</v>
      </c>
      <c r="G37" s="228"/>
      <c r="H37" s="71" t="s">
        <v>165</v>
      </c>
      <c r="I37" s="71" t="s">
        <v>553</v>
      </c>
      <c r="J37" s="62">
        <v>55</v>
      </c>
      <c r="K37" s="62">
        <v>74</v>
      </c>
      <c r="L37" s="62">
        <v>58</v>
      </c>
      <c r="M37" s="62">
        <v>24</v>
      </c>
      <c r="N37" s="62">
        <f>(L38+K38+J38)/3</f>
        <v>0.66666666666666663</v>
      </c>
      <c r="O37" s="160">
        <v>393</v>
      </c>
      <c r="P37" s="160">
        <v>397</v>
      </c>
      <c r="Q37" s="160">
        <v>393</v>
      </c>
      <c r="R37" s="160">
        <v>222</v>
      </c>
      <c r="S37" s="160">
        <v>221</v>
      </c>
      <c r="T37" s="160">
        <v>221</v>
      </c>
      <c r="U37" s="161">
        <f>(N37/F37)*100</f>
        <v>7.407407407407407E-2</v>
      </c>
      <c r="V37" s="161">
        <f>MAX(J38:L38)/F37*100</f>
        <v>0.22222222222222221</v>
      </c>
    </row>
    <row r="38" spans="1:22" x14ac:dyDescent="0.3">
      <c r="A38" s="227" t="s">
        <v>134</v>
      </c>
      <c r="B38" s="227" t="s">
        <v>135</v>
      </c>
      <c r="C38" s="227" t="s">
        <v>2</v>
      </c>
      <c r="D38" s="227" t="s">
        <v>1</v>
      </c>
      <c r="E38" s="227">
        <v>630</v>
      </c>
      <c r="F38" s="227">
        <v>900</v>
      </c>
      <c r="G38" s="214">
        <v>45267</v>
      </c>
      <c r="H38" s="71">
        <v>1</v>
      </c>
      <c r="I38" s="71" t="s">
        <v>166</v>
      </c>
      <c r="J38" s="62">
        <v>0</v>
      </c>
      <c r="K38" s="62">
        <v>0</v>
      </c>
      <c r="L38" s="62">
        <v>2</v>
      </c>
      <c r="M38" s="62">
        <v>0</v>
      </c>
      <c r="N38" s="285">
        <f>(L40+K40+J40)/3</f>
        <v>5</v>
      </c>
      <c r="O38" s="285">
        <v>406</v>
      </c>
      <c r="P38" s="285">
        <v>411</v>
      </c>
      <c r="Q38" s="285">
        <v>407</v>
      </c>
      <c r="R38" s="285">
        <v>231</v>
      </c>
      <c r="S38" s="285">
        <v>232</v>
      </c>
      <c r="T38" s="285">
        <v>233</v>
      </c>
      <c r="U38" s="296">
        <f>(N38/F38)*100</f>
        <v>0.55555555555555558</v>
      </c>
      <c r="V38" s="296">
        <f>MAX(J40:L40)/F38*100</f>
        <v>1</v>
      </c>
    </row>
    <row r="39" spans="1:22" x14ac:dyDescent="0.3">
      <c r="A39" s="231"/>
      <c r="B39" s="231"/>
      <c r="C39" s="231"/>
      <c r="D39" s="231"/>
      <c r="E39" s="231"/>
      <c r="F39" s="231"/>
      <c r="G39" s="231"/>
      <c r="H39" s="71">
        <v>2</v>
      </c>
      <c r="I39" s="71" t="s">
        <v>167</v>
      </c>
      <c r="J39" s="62">
        <v>2</v>
      </c>
      <c r="K39" s="62">
        <v>9</v>
      </c>
      <c r="L39" s="62">
        <v>2</v>
      </c>
      <c r="M39" s="62">
        <v>0</v>
      </c>
      <c r="N39" s="286"/>
      <c r="O39" s="286"/>
      <c r="P39" s="286"/>
      <c r="Q39" s="286"/>
      <c r="R39" s="286"/>
      <c r="S39" s="286"/>
      <c r="T39" s="286"/>
      <c r="U39" s="297"/>
      <c r="V39" s="297"/>
    </row>
    <row r="40" spans="1:22" x14ac:dyDescent="0.3">
      <c r="A40" s="228"/>
      <c r="B40" s="228"/>
      <c r="C40" s="228"/>
      <c r="D40" s="228"/>
      <c r="E40" s="228"/>
      <c r="F40" s="228"/>
      <c r="G40" s="228"/>
      <c r="H40" s="71"/>
      <c r="I40" s="72" t="s">
        <v>28</v>
      </c>
      <c r="J40" s="73">
        <f>SUM(J38:J39)</f>
        <v>2</v>
      </c>
      <c r="K40" s="73">
        <f>SUM(K38:K39)</f>
        <v>9</v>
      </c>
      <c r="L40" s="73">
        <f>SUM(L38:L39)</f>
        <v>4</v>
      </c>
      <c r="M40" s="73">
        <f>SUM(M38:M39)</f>
        <v>0</v>
      </c>
      <c r="N40" s="277"/>
      <c r="O40" s="277"/>
      <c r="P40" s="277"/>
      <c r="Q40" s="277"/>
      <c r="R40" s="277"/>
      <c r="S40" s="277"/>
      <c r="T40" s="277"/>
      <c r="U40" s="298"/>
      <c r="V40" s="298"/>
    </row>
    <row r="41" spans="1:22" ht="17.399999999999999" x14ac:dyDescent="0.3">
      <c r="A41" s="224" t="s">
        <v>168</v>
      </c>
      <c r="B41" s="225"/>
      <c r="C41" s="225"/>
      <c r="D41" s="225"/>
      <c r="E41" s="225"/>
      <c r="F41" s="225"/>
      <c r="G41" s="225"/>
      <c r="H41" s="225"/>
      <c r="I41" s="225"/>
      <c r="J41" s="225"/>
      <c r="K41" s="225"/>
      <c r="L41" s="225"/>
      <c r="M41" s="225"/>
      <c r="N41" s="162"/>
      <c r="O41" s="162"/>
      <c r="P41" s="162"/>
      <c r="Q41" s="162"/>
      <c r="R41" s="162"/>
      <c r="S41" s="162"/>
      <c r="T41" s="162"/>
      <c r="U41" s="162"/>
      <c r="V41" s="162"/>
    </row>
    <row r="42" spans="1:22" x14ac:dyDescent="0.3">
      <c r="A42" s="227" t="s">
        <v>134</v>
      </c>
      <c r="B42" s="227" t="s">
        <v>135</v>
      </c>
      <c r="C42" s="227" t="s">
        <v>169</v>
      </c>
      <c r="D42" s="227" t="s">
        <v>1</v>
      </c>
      <c r="E42" s="227">
        <v>400</v>
      </c>
      <c r="F42" s="227">
        <v>580</v>
      </c>
      <c r="G42" s="214">
        <v>45267</v>
      </c>
      <c r="H42" s="71">
        <v>1</v>
      </c>
      <c r="I42" s="71" t="s">
        <v>170</v>
      </c>
      <c r="J42" s="62">
        <v>32</v>
      </c>
      <c r="K42" s="62">
        <v>53</v>
      </c>
      <c r="L42" s="62">
        <v>41</v>
      </c>
      <c r="M42" s="62">
        <v>11</v>
      </c>
      <c r="N42" s="285">
        <f>(L49+K49+J49)/3</f>
        <v>77.333333333333329</v>
      </c>
      <c r="O42" s="285">
        <v>395</v>
      </c>
      <c r="P42" s="285">
        <v>398</v>
      </c>
      <c r="Q42" s="285">
        <v>395</v>
      </c>
      <c r="R42" s="285">
        <v>226</v>
      </c>
      <c r="S42" s="285">
        <v>224</v>
      </c>
      <c r="T42" s="285">
        <v>226</v>
      </c>
      <c r="U42" s="296">
        <f>(N42/F42)*100</f>
        <v>13.333333333333334</v>
      </c>
      <c r="V42" s="296">
        <f>MAX(J49:L49)/F42*100</f>
        <v>15.862068965517242</v>
      </c>
    </row>
    <row r="43" spans="1:22" x14ac:dyDescent="0.3">
      <c r="A43" s="231"/>
      <c r="B43" s="231"/>
      <c r="C43" s="231"/>
      <c r="D43" s="231"/>
      <c r="E43" s="231"/>
      <c r="F43" s="231"/>
      <c r="G43" s="231"/>
      <c r="H43" s="71">
        <v>2</v>
      </c>
      <c r="I43" s="71" t="s">
        <v>171</v>
      </c>
      <c r="J43" s="62">
        <v>1</v>
      </c>
      <c r="K43" s="62">
        <v>3</v>
      </c>
      <c r="L43" s="62">
        <v>0</v>
      </c>
      <c r="M43" s="62">
        <v>3</v>
      </c>
      <c r="N43" s="286"/>
      <c r="O43" s="286"/>
      <c r="P43" s="286"/>
      <c r="Q43" s="286"/>
      <c r="R43" s="286"/>
      <c r="S43" s="286"/>
      <c r="T43" s="286"/>
      <c r="U43" s="297"/>
      <c r="V43" s="297"/>
    </row>
    <row r="44" spans="1:22" x14ac:dyDescent="0.3">
      <c r="A44" s="231"/>
      <c r="B44" s="231"/>
      <c r="C44" s="231"/>
      <c r="D44" s="231"/>
      <c r="E44" s="231"/>
      <c r="F44" s="231"/>
      <c r="G44" s="231"/>
      <c r="H44" s="71">
        <v>3</v>
      </c>
      <c r="I44" s="71" t="s">
        <v>554</v>
      </c>
      <c r="J44" s="62">
        <v>1</v>
      </c>
      <c r="K44" s="62">
        <v>5</v>
      </c>
      <c r="L44" s="62">
        <v>3</v>
      </c>
      <c r="M44" s="62">
        <v>1</v>
      </c>
      <c r="N44" s="286"/>
      <c r="O44" s="286"/>
      <c r="P44" s="286"/>
      <c r="Q44" s="286"/>
      <c r="R44" s="286"/>
      <c r="S44" s="286"/>
      <c r="T44" s="286"/>
      <c r="U44" s="297"/>
      <c r="V44" s="297"/>
    </row>
    <row r="45" spans="1:22" x14ac:dyDescent="0.3">
      <c r="A45" s="231"/>
      <c r="B45" s="231"/>
      <c r="C45" s="231"/>
      <c r="D45" s="231"/>
      <c r="E45" s="231"/>
      <c r="F45" s="231"/>
      <c r="G45" s="231"/>
      <c r="H45" s="71">
        <v>4</v>
      </c>
      <c r="I45" s="71" t="s">
        <v>172</v>
      </c>
      <c r="J45" s="62">
        <v>15</v>
      </c>
      <c r="K45" s="62">
        <v>6</v>
      </c>
      <c r="L45" s="62">
        <v>14</v>
      </c>
      <c r="M45" s="62">
        <v>7</v>
      </c>
      <c r="N45" s="286"/>
      <c r="O45" s="286"/>
      <c r="P45" s="286"/>
      <c r="Q45" s="286"/>
      <c r="R45" s="286"/>
      <c r="S45" s="286"/>
      <c r="T45" s="286"/>
      <c r="U45" s="297"/>
      <c r="V45" s="297"/>
    </row>
    <row r="46" spans="1:22" x14ac:dyDescent="0.3">
      <c r="A46" s="231"/>
      <c r="B46" s="231"/>
      <c r="C46" s="231"/>
      <c r="D46" s="231"/>
      <c r="E46" s="231"/>
      <c r="F46" s="231"/>
      <c r="G46" s="231"/>
      <c r="H46" s="71">
        <v>5</v>
      </c>
      <c r="I46" s="71" t="s">
        <v>173</v>
      </c>
      <c r="J46" s="62">
        <v>7</v>
      </c>
      <c r="K46" s="62">
        <v>9</v>
      </c>
      <c r="L46" s="62">
        <v>2</v>
      </c>
      <c r="M46" s="62">
        <v>4</v>
      </c>
      <c r="N46" s="286"/>
      <c r="O46" s="286"/>
      <c r="P46" s="286"/>
      <c r="Q46" s="286"/>
      <c r="R46" s="286"/>
      <c r="S46" s="286"/>
      <c r="T46" s="286"/>
      <c r="U46" s="297"/>
      <c r="V46" s="297"/>
    </row>
    <row r="47" spans="1:22" x14ac:dyDescent="0.3">
      <c r="A47" s="231"/>
      <c r="B47" s="231"/>
      <c r="C47" s="231"/>
      <c r="D47" s="231"/>
      <c r="E47" s="231"/>
      <c r="F47" s="231"/>
      <c r="G47" s="231"/>
      <c r="H47" s="71">
        <v>6</v>
      </c>
      <c r="I47" s="71" t="s">
        <v>174</v>
      </c>
      <c r="J47" s="62">
        <v>14</v>
      </c>
      <c r="K47" s="62">
        <v>13</v>
      </c>
      <c r="L47" s="62">
        <v>7</v>
      </c>
      <c r="M47" s="62">
        <v>1</v>
      </c>
      <c r="N47" s="286"/>
      <c r="O47" s="286"/>
      <c r="P47" s="286"/>
      <c r="Q47" s="286"/>
      <c r="R47" s="286"/>
      <c r="S47" s="286"/>
      <c r="T47" s="286"/>
      <c r="U47" s="297"/>
      <c r="V47" s="297"/>
    </row>
    <row r="48" spans="1:22" x14ac:dyDescent="0.3">
      <c r="A48" s="231"/>
      <c r="B48" s="231"/>
      <c r="C48" s="231"/>
      <c r="D48" s="231"/>
      <c r="E48" s="231"/>
      <c r="F48" s="231"/>
      <c r="G48" s="231"/>
      <c r="H48" s="71">
        <v>7</v>
      </c>
      <c r="I48" s="71" t="s">
        <v>175</v>
      </c>
      <c r="J48" s="62">
        <v>2</v>
      </c>
      <c r="K48" s="62">
        <v>3</v>
      </c>
      <c r="L48" s="62">
        <v>1</v>
      </c>
      <c r="M48" s="62">
        <v>0</v>
      </c>
      <c r="N48" s="286"/>
      <c r="O48" s="286"/>
      <c r="P48" s="286"/>
      <c r="Q48" s="286"/>
      <c r="R48" s="286"/>
      <c r="S48" s="286"/>
      <c r="T48" s="286"/>
      <c r="U48" s="297"/>
      <c r="V48" s="297"/>
    </row>
    <row r="49" spans="1:22" x14ac:dyDescent="0.3">
      <c r="A49" s="228"/>
      <c r="B49" s="228"/>
      <c r="C49" s="228"/>
      <c r="D49" s="228"/>
      <c r="E49" s="228"/>
      <c r="F49" s="228"/>
      <c r="G49" s="228"/>
      <c r="H49" s="71"/>
      <c r="I49" s="72" t="s">
        <v>28</v>
      </c>
      <c r="J49" s="73">
        <f>SUM(J42:J48)</f>
        <v>72</v>
      </c>
      <c r="K49" s="73">
        <f>SUM(K42:K48)</f>
        <v>92</v>
      </c>
      <c r="L49" s="73">
        <f>SUM(L42:L48)</f>
        <v>68</v>
      </c>
      <c r="M49" s="73">
        <f>SUM(M42:M48)</f>
        <v>27</v>
      </c>
      <c r="N49" s="277"/>
      <c r="O49" s="277"/>
      <c r="P49" s="277"/>
      <c r="Q49" s="277"/>
      <c r="R49" s="277"/>
      <c r="S49" s="277"/>
      <c r="T49" s="277"/>
      <c r="U49" s="298"/>
      <c r="V49" s="298"/>
    </row>
    <row r="50" spans="1:22" x14ac:dyDescent="0.3">
      <c r="A50" s="227" t="s">
        <v>134</v>
      </c>
      <c r="B50" s="227" t="s">
        <v>135</v>
      </c>
      <c r="C50" s="227" t="s">
        <v>176</v>
      </c>
      <c r="D50" s="227" t="s">
        <v>1</v>
      </c>
      <c r="E50" s="227">
        <v>100</v>
      </c>
      <c r="F50" s="227">
        <v>144</v>
      </c>
      <c r="G50" s="214">
        <v>45267</v>
      </c>
      <c r="H50" s="71">
        <v>1</v>
      </c>
      <c r="I50" s="71" t="s">
        <v>177</v>
      </c>
      <c r="J50" s="62">
        <v>7</v>
      </c>
      <c r="K50" s="62">
        <v>6</v>
      </c>
      <c r="L50" s="62">
        <v>8</v>
      </c>
      <c r="M50" s="62">
        <v>1</v>
      </c>
      <c r="N50" s="285">
        <f>(L54+K54+J54)/3</f>
        <v>33.666666666666664</v>
      </c>
      <c r="O50" s="285">
        <v>391</v>
      </c>
      <c r="P50" s="285">
        <v>394</v>
      </c>
      <c r="Q50" s="285">
        <v>391</v>
      </c>
      <c r="R50" s="285">
        <v>222</v>
      </c>
      <c r="S50" s="285">
        <v>223</v>
      </c>
      <c r="T50" s="285">
        <v>224</v>
      </c>
      <c r="U50" s="320">
        <f>(N50/F50)*100</f>
        <v>23.379629629629626</v>
      </c>
      <c r="V50" s="320">
        <f>MAX(J64:L64)/F50*100</f>
        <v>0</v>
      </c>
    </row>
    <row r="51" spans="1:22" x14ac:dyDescent="0.3">
      <c r="A51" s="231"/>
      <c r="B51" s="231"/>
      <c r="C51" s="231"/>
      <c r="D51" s="231"/>
      <c r="E51" s="231"/>
      <c r="F51" s="231"/>
      <c r="G51" s="231"/>
      <c r="H51" s="71">
        <v>2</v>
      </c>
      <c r="I51" s="71" t="s">
        <v>178</v>
      </c>
      <c r="J51" s="62">
        <v>13</v>
      </c>
      <c r="K51" s="62">
        <v>10</v>
      </c>
      <c r="L51" s="62">
        <v>7</v>
      </c>
      <c r="M51" s="62">
        <v>3</v>
      </c>
      <c r="N51" s="286"/>
      <c r="O51" s="286"/>
      <c r="P51" s="286"/>
      <c r="Q51" s="286"/>
      <c r="R51" s="286"/>
      <c r="S51" s="286"/>
      <c r="T51" s="286"/>
      <c r="U51" s="320"/>
      <c r="V51" s="320"/>
    </row>
    <row r="52" spans="1:22" x14ac:dyDescent="0.3">
      <c r="A52" s="231"/>
      <c r="B52" s="231"/>
      <c r="C52" s="231"/>
      <c r="D52" s="231"/>
      <c r="E52" s="231"/>
      <c r="F52" s="231"/>
      <c r="G52" s="231"/>
      <c r="H52" s="71">
        <v>3</v>
      </c>
      <c r="I52" s="71" t="s">
        <v>179</v>
      </c>
      <c r="J52" s="62">
        <v>5</v>
      </c>
      <c r="K52" s="62">
        <v>3</v>
      </c>
      <c r="L52" s="62">
        <v>4</v>
      </c>
      <c r="M52" s="62">
        <v>0</v>
      </c>
      <c r="N52" s="286"/>
      <c r="O52" s="286"/>
      <c r="P52" s="286"/>
      <c r="Q52" s="286"/>
      <c r="R52" s="286"/>
      <c r="S52" s="286"/>
      <c r="T52" s="286"/>
      <c r="U52" s="320"/>
      <c r="V52" s="320"/>
    </row>
    <row r="53" spans="1:22" x14ac:dyDescent="0.3">
      <c r="A53" s="231"/>
      <c r="B53" s="231"/>
      <c r="C53" s="231"/>
      <c r="D53" s="231"/>
      <c r="E53" s="231"/>
      <c r="F53" s="231"/>
      <c r="G53" s="231"/>
      <c r="H53" s="71">
        <v>4</v>
      </c>
      <c r="I53" s="71" t="s">
        <v>8</v>
      </c>
      <c r="J53" s="62">
        <v>12</v>
      </c>
      <c r="K53" s="62">
        <v>14</v>
      </c>
      <c r="L53" s="62">
        <v>12</v>
      </c>
      <c r="M53" s="62">
        <v>4</v>
      </c>
      <c r="N53" s="286"/>
      <c r="O53" s="286"/>
      <c r="P53" s="286"/>
      <c r="Q53" s="286"/>
      <c r="R53" s="286"/>
      <c r="S53" s="286"/>
      <c r="T53" s="286"/>
      <c r="U53" s="320"/>
      <c r="V53" s="320"/>
    </row>
    <row r="54" spans="1:22" x14ac:dyDescent="0.3">
      <c r="A54" s="228"/>
      <c r="B54" s="228"/>
      <c r="C54" s="228"/>
      <c r="D54" s="228"/>
      <c r="E54" s="228"/>
      <c r="F54" s="228"/>
      <c r="G54" s="228"/>
      <c r="H54" s="71"/>
      <c r="I54" s="72" t="s">
        <v>28</v>
      </c>
      <c r="J54" s="73">
        <f>SUM(J50:J53)</f>
        <v>37</v>
      </c>
      <c r="K54" s="73">
        <f>SUM(K50:K53)</f>
        <v>33</v>
      </c>
      <c r="L54" s="73">
        <f>SUM(L50:L53)</f>
        <v>31</v>
      </c>
      <c r="M54" s="73">
        <f>SUM(M50:M53)</f>
        <v>8</v>
      </c>
      <c r="N54" s="277"/>
      <c r="O54" s="277"/>
      <c r="P54" s="277"/>
      <c r="Q54" s="277"/>
      <c r="R54" s="277"/>
      <c r="S54" s="277"/>
      <c r="T54" s="277"/>
      <c r="U54" s="320"/>
      <c r="V54" s="320"/>
    </row>
    <row r="55" spans="1:22" x14ac:dyDescent="0.3">
      <c r="A55" s="227" t="s">
        <v>134</v>
      </c>
      <c r="B55" s="227" t="s">
        <v>135</v>
      </c>
      <c r="C55" s="227" t="s">
        <v>555</v>
      </c>
      <c r="D55" s="227" t="s">
        <v>1</v>
      </c>
      <c r="E55" s="227">
        <v>180</v>
      </c>
      <c r="F55" s="227">
        <v>260</v>
      </c>
      <c r="G55" s="214">
        <v>45267</v>
      </c>
      <c r="H55" s="71">
        <v>1</v>
      </c>
      <c r="I55" s="71" t="s">
        <v>556</v>
      </c>
      <c r="J55" s="73">
        <v>28</v>
      </c>
      <c r="K55" s="73">
        <v>39</v>
      </c>
      <c r="L55" s="73">
        <v>20</v>
      </c>
      <c r="M55" s="73">
        <v>7</v>
      </c>
      <c r="N55" s="285">
        <f>(L58+K58+J58)/3</f>
        <v>78.333333333333329</v>
      </c>
      <c r="O55" s="285">
        <v>386</v>
      </c>
      <c r="P55" s="285">
        <v>390</v>
      </c>
      <c r="Q55" s="285">
        <v>398</v>
      </c>
      <c r="R55" s="285">
        <v>226</v>
      </c>
      <c r="S55" s="285">
        <v>220</v>
      </c>
      <c r="T55" s="285">
        <v>220</v>
      </c>
      <c r="U55" s="320">
        <f>(N55/F55)*100</f>
        <v>30.128205128205128</v>
      </c>
      <c r="V55" s="320">
        <f>MAX(J69:L69)/F55*100</f>
        <v>32.307692307692307</v>
      </c>
    </row>
    <row r="56" spans="1:22" x14ac:dyDescent="0.3">
      <c r="A56" s="231"/>
      <c r="B56" s="231"/>
      <c r="C56" s="231"/>
      <c r="D56" s="231"/>
      <c r="E56" s="231"/>
      <c r="F56" s="231"/>
      <c r="G56" s="231"/>
      <c r="H56" s="71">
        <v>2</v>
      </c>
      <c r="I56" s="71" t="s">
        <v>557</v>
      </c>
      <c r="J56" s="73">
        <v>50</v>
      </c>
      <c r="K56" s="73">
        <v>35</v>
      </c>
      <c r="L56" s="73">
        <v>53</v>
      </c>
      <c r="M56" s="73">
        <v>19</v>
      </c>
      <c r="N56" s="286"/>
      <c r="O56" s="286"/>
      <c r="P56" s="286"/>
      <c r="Q56" s="286"/>
      <c r="R56" s="286"/>
      <c r="S56" s="286"/>
      <c r="T56" s="286"/>
      <c r="U56" s="320"/>
      <c r="V56" s="320"/>
    </row>
    <row r="57" spans="1:22" x14ac:dyDescent="0.3">
      <c r="A57" s="231"/>
      <c r="B57" s="231"/>
      <c r="C57" s="231"/>
      <c r="D57" s="231"/>
      <c r="E57" s="231"/>
      <c r="F57" s="231"/>
      <c r="G57" s="231"/>
      <c r="H57" s="71">
        <v>3</v>
      </c>
      <c r="I57" s="71" t="s">
        <v>558</v>
      </c>
      <c r="J57" s="73">
        <v>0</v>
      </c>
      <c r="K57" s="73">
        <v>0</v>
      </c>
      <c r="L57" s="73">
        <v>10</v>
      </c>
      <c r="M57" s="73">
        <v>8</v>
      </c>
      <c r="N57" s="286"/>
      <c r="O57" s="286"/>
      <c r="P57" s="286"/>
      <c r="Q57" s="286"/>
      <c r="R57" s="286"/>
      <c r="S57" s="286"/>
      <c r="T57" s="286"/>
      <c r="U57" s="320"/>
      <c r="V57" s="320"/>
    </row>
    <row r="58" spans="1:22" x14ac:dyDescent="0.3">
      <c r="A58" s="228"/>
      <c r="B58" s="228"/>
      <c r="C58" s="228"/>
      <c r="D58" s="228"/>
      <c r="E58" s="228"/>
      <c r="F58" s="228"/>
      <c r="G58" s="228"/>
      <c r="H58" s="71"/>
      <c r="I58" s="72" t="s">
        <v>28</v>
      </c>
      <c r="J58" s="73">
        <f>SUM(J55:J57)</f>
        <v>78</v>
      </c>
      <c r="K58" s="73">
        <f>SUM(K55:K57)</f>
        <v>74</v>
      </c>
      <c r="L58" s="73">
        <f>SUM(L55:L57)</f>
        <v>83</v>
      </c>
      <c r="M58" s="73">
        <f>SUM(M55:M57)</f>
        <v>34</v>
      </c>
      <c r="N58" s="277"/>
      <c r="O58" s="277"/>
      <c r="P58" s="277"/>
      <c r="Q58" s="277"/>
      <c r="R58" s="277"/>
      <c r="S58" s="277"/>
      <c r="T58" s="277"/>
      <c r="U58" s="320"/>
      <c r="V58" s="320"/>
    </row>
    <row r="59" spans="1:22" ht="17.399999999999999" x14ac:dyDescent="0.3">
      <c r="A59" s="321" t="s">
        <v>559</v>
      </c>
      <c r="B59" s="322"/>
      <c r="C59" s="322"/>
      <c r="D59" s="322"/>
      <c r="E59" s="322"/>
      <c r="F59" s="322"/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322"/>
    </row>
    <row r="60" spans="1:22" x14ac:dyDescent="0.3">
      <c r="A60" s="227" t="s">
        <v>134</v>
      </c>
      <c r="B60" s="227" t="s">
        <v>135</v>
      </c>
      <c r="C60" s="227" t="s">
        <v>560</v>
      </c>
      <c r="D60" s="227" t="s">
        <v>1</v>
      </c>
      <c r="E60" s="227">
        <v>160</v>
      </c>
      <c r="F60" s="227">
        <v>231</v>
      </c>
      <c r="G60" s="214">
        <v>45267</v>
      </c>
      <c r="H60" s="71">
        <v>1</v>
      </c>
      <c r="I60" s="71" t="s">
        <v>561</v>
      </c>
      <c r="J60" s="73">
        <v>2</v>
      </c>
      <c r="K60" s="73">
        <v>4</v>
      </c>
      <c r="L60" s="73">
        <v>2</v>
      </c>
      <c r="M60" s="73">
        <v>1</v>
      </c>
      <c r="N60" s="285">
        <f>(L63+K63+J63)/3</f>
        <v>10.333333333333334</v>
      </c>
      <c r="O60" s="323">
        <v>405</v>
      </c>
      <c r="P60" s="323">
        <v>400</v>
      </c>
      <c r="Q60" s="323">
        <v>401</v>
      </c>
      <c r="R60" s="323">
        <v>231</v>
      </c>
      <c r="S60" s="323">
        <v>231</v>
      </c>
      <c r="T60" s="323">
        <v>230</v>
      </c>
      <c r="U60" s="320">
        <f>(N60/F60)*100</f>
        <v>4.4733044733044736</v>
      </c>
      <c r="V60" s="320">
        <f>MAX(J74:L74)/F60*100</f>
        <v>45.454545454545453</v>
      </c>
    </row>
    <row r="61" spans="1:22" x14ac:dyDescent="0.3">
      <c r="A61" s="231"/>
      <c r="B61" s="231"/>
      <c r="C61" s="231"/>
      <c r="D61" s="231"/>
      <c r="E61" s="231"/>
      <c r="F61" s="231"/>
      <c r="G61" s="231"/>
      <c r="H61" s="71">
        <v>2</v>
      </c>
      <c r="I61" s="71" t="s">
        <v>198</v>
      </c>
      <c r="J61" s="73">
        <v>3</v>
      </c>
      <c r="K61" s="73">
        <v>0</v>
      </c>
      <c r="L61" s="73">
        <v>0</v>
      </c>
      <c r="M61" s="73">
        <v>0</v>
      </c>
      <c r="N61" s="286"/>
      <c r="O61" s="324"/>
      <c r="P61" s="324"/>
      <c r="Q61" s="324"/>
      <c r="R61" s="324"/>
      <c r="S61" s="324"/>
      <c r="T61" s="324"/>
      <c r="U61" s="320"/>
      <c r="V61" s="320"/>
    </row>
    <row r="62" spans="1:22" x14ac:dyDescent="0.3">
      <c r="A62" s="231"/>
      <c r="B62" s="231"/>
      <c r="C62" s="231"/>
      <c r="D62" s="231"/>
      <c r="E62" s="231"/>
      <c r="F62" s="231"/>
      <c r="G62" s="231"/>
      <c r="H62" s="71">
        <v>3</v>
      </c>
      <c r="I62" s="71" t="s">
        <v>188</v>
      </c>
      <c r="J62" s="73">
        <v>8</v>
      </c>
      <c r="K62" s="73">
        <v>0</v>
      </c>
      <c r="L62" s="73">
        <v>12</v>
      </c>
      <c r="M62" s="73">
        <v>1</v>
      </c>
      <c r="N62" s="286"/>
      <c r="O62" s="324"/>
      <c r="P62" s="324"/>
      <c r="Q62" s="324"/>
      <c r="R62" s="324"/>
      <c r="S62" s="324"/>
      <c r="T62" s="324"/>
      <c r="U62" s="320"/>
      <c r="V62" s="320"/>
    </row>
    <row r="63" spans="1:22" x14ac:dyDescent="0.3">
      <c r="A63" s="228"/>
      <c r="B63" s="228"/>
      <c r="C63" s="228"/>
      <c r="D63" s="228"/>
      <c r="E63" s="228"/>
      <c r="F63" s="228"/>
      <c r="G63" s="228"/>
      <c r="H63" s="71"/>
      <c r="I63" s="72" t="s">
        <v>28</v>
      </c>
      <c r="J63" s="73">
        <f>SUM(J60:J62)</f>
        <v>13</v>
      </c>
      <c r="K63" s="73">
        <f>SUM(K60:K62)</f>
        <v>4</v>
      </c>
      <c r="L63" s="73">
        <f>SUM(L60:L62)</f>
        <v>14</v>
      </c>
      <c r="M63" s="73">
        <f>SUM(M60:M62)</f>
        <v>2</v>
      </c>
      <c r="N63" s="277"/>
      <c r="O63" s="325"/>
      <c r="P63" s="325"/>
      <c r="Q63" s="325"/>
      <c r="R63" s="325"/>
      <c r="S63" s="325"/>
      <c r="T63" s="325"/>
      <c r="U63" s="320"/>
      <c r="V63" s="320"/>
    </row>
    <row r="64" spans="1:22" ht="17.399999999999999" x14ac:dyDescent="0.3">
      <c r="A64" s="299"/>
      <c r="B64" s="300"/>
      <c r="C64" s="300"/>
      <c r="D64" s="300"/>
      <c r="E64" s="300"/>
      <c r="F64" s="300"/>
      <c r="G64" s="300"/>
      <c r="H64" s="300"/>
      <c r="I64" s="300"/>
      <c r="J64" s="300"/>
      <c r="K64" s="300"/>
      <c r="L64" s="300"/>
      <c r="M64" s="300"/>
      <c r="N64" s="300"/>
      <c r="O64" s="300"/>
      <c r="P64" s="300"/>
      <c r="Q64" s="300"/>
      <c r="R64" s="300"/>
      <c r="S64" s="300"/>
      <c r="T64" s="300"/>
      <c r="U64" s="300"/>
      <c r="V64" s="300"/>
    </row>
    <row r="65" spans="1:22" x14ac:dyDescent="0.3">
      <c r="A65" s="227" t="s">
        <v>134</v>
      </c>
      <c r="B65" s="227" t="s">
        <v>135</v>
      </c>
      <c r="C65" s="227" t="s">
        <v>180</v>
      </c>
      <c r="D65" s="227" t="s">
        <v>1</v>
      </c>
      <c r="E65" s="227">
        <v>160</v>
      </c>
      <c r="F65" s="227">
        <v>231</v>
      </c>
      <c r="G65" s="214">
        <v>45268</v>
      </c>
      <c r="H65" s="71">
        <v>1</v>
      </c>
      <c r="I65" s="71" t="s">
        <v>181</v>
      </c>
      <c r="J65" s="62">
        <v>18</v>
      </c>
      <c r="K65" s="62">
        <v>16</v>
      </c>
      <c r="L65" s="62">
        <v>29</v>
      </c>
      <c r="M65" s="62">
        <v>9</v>
      </c>
      <c r="N65" s="285">
        <f>(L69+K648+J69)/3</f>
        <v>49</v>
      </c>
      <c r="O65" s="285">
        <v>368</v>
      </c>
      <c r="P65" s="285">
        <v>373</v>
      </c>
      <c r="Q65" s="285">
        <v>365</v>
      </c>
      <c r="R65" s="285">
        <v>204</v>
      </c>
      <c r="S65" s="285">
        <v>208</v>
      </c>
      <c r="T65" s="285">
        <v>225</v>
      </c>
      <c r="U65" s="296">
        <f>(N65/F65)*100</f>
        <v>21.212121212121211</v>
      </c>
      <c r="V65" s="296">
        <f>MAX(J69:L69)/F65*100</f>
        <v>36.363636363636367</v>
      </c>
    </row>
    <row r="66" spans="1:22" x14ac:dyDescent="0.3">
      <c r="A66" s="231"/>
      <c r="B66" s="231"/>
      <c r="C66" s="231"/>
      <c r="D66" s="231"/>
      <c r="E66" s="231"/>
      <c r="F66" s="231"/>
      <c r="G66" s="231"/>
      <c r="H66" s="71">
        <v>2</v>
      </c>
      <c r="I66" s="71" t="s">
        <v>562</v>
      </c>
      <c r="J66" s="62">
        <v>34</v>
      </c>
      <c r="K66" s="62">
        <v>20</v>
      </c>
      <c r="L66" s="62">
        <v>18</v>
      </c>
      <c r="M66" s="62">
        <v>10</v>
      </c>
      <c r="N66" s="286"/>
      <c r="O66" s="286"/>
      <c r="P66" s="286"/>
      <c r="Q66" s="286"/>
      <c r="R66" s="286"/>
      <c r="S66" s="286"/>
      <c r="T66" s="286"/>
      <c r="U66" s="297"/>
      <c r="V66" s="297"/>
    </row>
    <row r="67" spans="1:22" ht="38.25" customHeight="1" x14ac:dyDescent="0.3">
      <c r="A67" s="231"/>
      <c r="B67" s="231"/>
      <c r="C67" s="231"/>
      <c r="D67" s="231"/>
      <c r="E67" s="231"/>
      <c r="F67" s="231"/>
      <c r="G67" s="231"/>
      <c r="H67" s="71">
        <v>3</v>
      </c>
      <c r="I67" s="71" t="s">
        <v>182</v>
      </c>
      <c r="J67" s="62">
        <v>10</v>
      </c>
      <c r="K67" s="62">
        <v>6</v>
      </c>
      <c r="L67" s="62">
        <v>10</v>
      </c>
      <c r="M67" s="62">
        <v>3</v>
      </c>
      <c r="N67" s="286"/>
      <c r="O67" s="286"/>
      <c r="P67" s="286"/>
      <c r="Q67" s="286"/>
      <c r="R67" s="286"/>
      <c r="S67" s="286"/>
      <c r="T67" s="286"/>
      <c r="U67" s="297"/>
      <c r="V67" s="297"/>
    </row>
    <row r="68" spans="1:22" ht="36.75" customHeight="1" x14ac:dyDescent="0.3">
      <c r="A68" s="231"/>
      <c r="B68" s="231"/>
      <c r="C68" s="231"/>
      <c r="D68" s="231"/>
      <c r="E68" s="231"/>
      <c r="F68" s="231"/>
      <c r="G68" s="231"/>
      <c r="H68" s="71">
        <v>4</v>
      </c>
      <c r="I68" s="71" t="s">
        <v>563</v>
      </c>
      <c r="J68" s="62">
        <v>22</v>
      </c>
      <c r="K68" s="62">
        <v>27</v>
      </c>
      <c r="L68" s="62">
        <v>6</v>
      </c>
      <c r="M68" s="62">
        <v>7</v>
      </c>
      <c r="N68" s="286"/>
      <c r="O68" s="286"/>
      <c r="P68" s="286"/>
      <c r="Q68" s="286"/>
      <c r="R68" s="286"/>
      <c r="S68" s="286"/>
      <c r="T68" s="286"/>
      <c r="U68" s="297"/>
      <c r="V68" s="297"/>
    </row>
    <row r="69" spans="1:22" x14ac:dyDescent="0.3">
      <c r="A69" s="228"/>
      <c r="B69" s="228"/>
      <c r="C69" s="228"/>
      <c r="D69" s="228"/>
      <c r="E69" s="228"/>
      <c r="F69" s="228"/>
      <c r="G69" s="228"/>
      <c r="H69" s="71"/>
      <c r="I69" s="72" t="s">
        <v>28</v>
      </c>
      <c r="J69" s="73">
        <f>SUM(J65:J68)</f>
        <v>84</v>
      </c>
      <c r="K69" s="73">
        <f>SUM(K65:K68)</f>
        <v>69</v>
      </c>
      <c r="L69" s="73">
        <f>SUM(L65:L68)</f>
        <v>63</v>
      </c>
      <c r="M69" s="73">
        <f>SUM(M65:M68)</f>
        <v>29</v>
      </c>
      <c r="N69" s="277"/>
      <c r="O69" s="277"/>
      <c r="P69" s="277"/>
      <c r="Q69" s="277"/>
      <c r="R69" s="277"/>
      <c r="S69" s="277"/>
      <c r="T69" s="277"/>
      <c r="U69" s="298"/>
      <c r="V69" s="298"/>
    </row>
    <row r="70" spans="1:22" x14ac:dyDescent="0.3">
      <c r="A70" s="227" t="s">
        <v>134</v>
      </c>
      <c r="B70" s="227" t="s">
        <v>135</v>
      </c>
      <c r="C70" s="227" t="s">
        <v>183</v>
      </c>
      <c r="D70" s="227" t="s">
        <v>1</v>
      </c>
      <c r="E70" s="227">
        <v>160</v>
      </c>
      <c r="F70" s="227">
        <v>231</v>
      </c>
      <c r="G70" s="214">
        <v>45268</v>
      </c>
      <c r="H70" s="71">
        <v>1</v>
      </c>
      <c r="I70" s="71" t="s">
        <v>189</v>
      </c>
      <c r="J70" s="62">
        <v>5</v>
      </c>
      <c r="K70" s="62">
        <v>2</v>
      </c>
      <c r="L70" s="62">
        <v>8</v>
      </c>
      <c r="M70" s="62">
        <v>2</v>
      </c>
      <c r="N70" s="285">
        <f>(L74+K74+J74)/3</f>
        <v>78.666666666666671</v>
      </c>
      <c r="O70" s="285">
        <v>396</v>
      </c>
      <c r="P70" s="285">
        <v>400</v>
      </c>
      <c r="Q70" s="285">
        <v>394</v>
      </c>
      <c r="R70" s="285">
        <v>224</v>
      </c>
      <c r="S70" s="285">
        <v>237</v>
      </c>
      <c r="T70" s="285">
        <v>224</v>
      </c>
      <c r="U70" s="296">
        <f>(N70/F70)*100</f>
        <v>34.054834054834053</v>
      </c>
      <c r="V70" s="296">
        <f>MAX(J74:L74)/F70*100</f>
        <v>45.454545454545453</v>
      </c>
    </row>
    <row r="71" spans="1:22" x14ac:dyDescent="0.3">
      <c r="A71" s="231"/>
      <c r="B71" s="231"/>
      <c r="C71" s="231"/>
      <c r="D71" s="231"/>
      <c r="E71" s="231"/>
      <c r="F71" s="231"/>
      <c r="G71" s="231"/>
      <c r="H71" s="71">
        <v>2</v>
      </c>
      <c r="I71" s="71" t="s">
        <v>191</v>
      </c>
      <c r="J71" s="62">
        <v>9</v>
      </c>
      <c r="K71" s="62">
        <v>1</v>
      </c>
      <c r="L71" s="62">
        <v>5</v>
      </c>
      <c r="M71" s="62">
        <v>0</v>
      </c>
      <c r="N71" s="286"/>
      <c r="O71" s="286"/>
      <c r="P71" s="286"/>
      <c r="Q71" s="286"/>
      <c r="R71" s="286"/>
      <c r="S71" s="286"/>
      <c r="T71" s="286"/>
      <c r="U71" s="297"/>
      <c r="V71" s="297"/>
    </row>
    <row r="72" spans="1:22" x14ac:dyDescent="0.3">
      <c r="A72" s="231"/>
      <c r="B72" s="231"/>
      <c r="C72" s="231"/>
      <c r="D72" s="231"/>
      <c r="E72" s="231"/>
      <c r="F72" s="231"/>
      <c r="G72" s="231"/>
      <c r="H72" s="71">
        <v>3</v>
      </c>
      <c r="I72" s="71" t="s">
        <v>192</v>
      </c>
      <c r="J72" s="62">
        <v>11</v>
      </c>
      <c r="K72" s="62">
        <v>17</v>
      </c>
      <c r="L72" s="62">
        <v>17</v>
      </c>
      <c r="M72" s="62">
        <v>7</v>
      </c>
      <c r="N72" s="286"/>
      <c r="O72" s="286"/>
      <c r="P72" s="286"/>
      <c r="Q72" s="286"/>
      <c r="R72" s="286"/>
      <c r="S72" s="286"/>
      <c r="T72" s="286"/>
      <c r="U72" s="297"/>
      <c r="V72" s="297"/>
    </row>
    <row r="73" spans="1:22" ht="89.25" customHeight="1" x14ac:dyDescent="0.3">
      <c r="A73" s="231"/>
      <c r="B73" s="231"/>
      <c r="C73" s="231"/>
      <c r="D73" s="231"/>
      <c r="E73" s="231"/>
      <c r="F73" s="231"/>
      <c r="G73" s="231"/>
      <c r="H73" s="71">
        <v>4</v>
      </c>
      <c r="I73" s="71" t="s">
        <v>192</v>
      </c>
      <c r="J73" s="62">
        <v>45</v>
      </c>
      <c r="K73" s="62">
        <v>41</v>
      </c>
      <c r="L73" s="62">
        <v>75</v>
      </c>
      <c r="M73" s="62">
        <v>20</v>
      </c>
      <c r="N73" s="286"/>
      <c r="O73" s="286"/>
      <c r="P73" s="286"/>
      <c r="Q73" s="286"/>
      <c r="R73" s="286"/>
      <c r="S73" s="286"/>
      <c r="T73" s="286"/>
      <c r="U73" s="297"/>
      <c r="V73" s="297"/>
    </row>
    <row r="74" spans="1:22" x14ac:dyDescent="0.3">
      <c r="A74" s="228"/>
      <c r="B74" s="228"/>
      <c r="C74" s="228"/>
      <c r="D74" s="228"/>
      <c r="E74" s="228"/>
      <c r="F74" s="228"/>
      <c r="G74" s="228"/>
      <c r="H74" s="71"/>
      <c r="I74" s="72" t="s">
        <v>28</v>
      </c>
      <c r="J74" s="73">
        <f>SUM(J70:J73)</f>
        <v>70</v>
      </c>
      <c r="K74" s="73">
        <f>SUM(K70:K73)</f>
        <v>61</v>
      </c>
      <c r="L74" s="73">
        <f>SUM(L70:L73)</f>
        <v>105</v>
      </c>
      <c r="M74" s="73">
        <f>SUM(M70:M73)</f>
        <v>29</v>
      </c>
      <c r="N74" s="277"/>
      <c r="O74" s="277"/>
      <c r="P74" s="277"/>
      <c r="Q74" s="277"/>
      <c r="R74" s="277"/>
      <c r="S74" s="277"/>
      <c r="T74" s="277"/>
      <c r="U74" s="298"/>
      <c r="V74" s="298"/>
    </row>
    <row r="75" spans="1:22" ht="17.399999999999999" x14ac:dyDescent="0.3">
      <c r="A75" s="224" t="s">
        <v>184</v>
      </c>
      <c r="B75" s="225"/>
      <c r="C75" s="225"/>
      <c r="D75" s="225"/>
      <c r="E75" s="225"/>
      <c r="F75" s="225"/>
      <c r="G75" s="225"/>
      <c r="H75" s="225"/>
      <c r="I75" s="225"/>
      <c r="J75" s="225"/>
      <c r="K75" s="225"/>
      <c r="L75" s="225"/>
      <c r="M75" s="225"/>
      <c r="N75" s="162"/>
      <c r="O75" s="162"/>
      <c r="P75" s="162"/>
      <c r="Q75" s="162"/>
      <c r="R75" s="162"/>
      <c r="S75" s="162"/>
      <c r="T75" s="162"/>
      <c r="U75" s="162"/>
      <c r="V75" s="162"/>
    </row>
    <row r="76" spans="1:22" x14ac:dyDescent="0.3">
      <c r="A76" s="227" t="s">
        <v>134</v>
      </c>
      <c r="B76" s="227" t="s">
        <v>135</v>
      </c>
      <c r="C76" s="227" t="s">
        <v>185</v>
      </c>
      <c r="D76" s="227" t="s">
        <v>1</v>
      </c>
      <c r="E76" s="227">
        <v>320</v>
      </c>
      <c r="F76" s="227">
        <v>450</v>
      </c>
      <c r="G76" s="214">
        <v>45268</v>
      </c>
      <c r="H76" s="71" t="s">
        <v>165</v>
      </c>
      <c r="I76" s="71" t="s">
        <v>186</v>
      </c>
      <c r="J76" s="62">
        <v>20</v>
      </c>
      <c r="K76" s="62">
        <v>38</v>
      </c>
      <c r="L76" s="62">
        <v>47</v>
      </c>
      <c r="M76" s="62">
        <v>10</v>
      </c>
      <c r="N76" s="285">
        <f>(L77+K77+J77)/3</f>
        <v>35</v>
      </c>
      <c r="O76" s="285">
        <v>406</v>
      </c>
      <c r="P76" s="285">
        <v>411</v>
      </c>
      <c r="Q76" s="285">
        <v>409</v>
      </c>
      <c r="R76" s="285">
        <v>234</v>
      </c>
      <c r="S76" s="285">
        <v>233</v>
      </c>
      <c r="T76" s="285">
        <v>234</v>
      </c>
      <c r="U76" s="296">
        <f>(N76/F76)*100</f>
        <v>7.7777777777777777</v>
      </c>
      <c r="V76" s="296">
        <f>MAX(J77:L77)/F76*100</f>
        <v>10.444444444444445</v>
      </c>
    </row>
    <row r="77" spans="1:22" x14ac:dyDescent="0.3">
      <c r="A77" s="228"/>
      <c r="B77" s="228"/>
      <c r="C77" s="228"/>
      <c r="D77" s="228"/>
      <c r="E77" s="228"/>
      <c r="F77" s="228"/>
      <c r="G77" s="228"/>
      <c r="H77" s="71"/>
      <c r="I77" s="72" t="s">
        <v>28</v>
      </c>
      <c r="J77" s="73">
        <f>SUM(J76:J76)</f>
        <v>20</v>
      </c>
      <c r="K77" s="73">
        <f>SUM(K76:K76)</f>
        <v>38</v>
      </c>
      <c r="L77" s="73">
        <f>SUM(L76:L76)</f>
        <v>47</v>
      </c>
      <c r="M77" s="73">
        <f>SUM(M76:M76)</f>
        <v>10</v>
      </c>
      <c r="N77" s="277"/>
      <c r="O77" s="277"/>
      <c r="P77" s="277"/>
      <c r="Q77" s="277"/>
      <c r="R77" s="277"/>
      <c r="S77" s="277"/>
      <c r="T77" s="277"/>
      <c r="U77" s="298"/>
      <c r="V77" s="298"/>
    </row>
    <row r="78" spans="1:22" x14ac:dyDescent="0.3">
      <c r="A78" s="227" t="s">
        <v>134</v>
      </c>
      <c r="B78" s="227" t="s">
        <v>135</v>
      </c>
      <c r="C78" s="227" t="s">
        <v>187</v>
      </c>
      <c r="D78" s="227" t="s">
        <v>1</v>
      </c>
      <c r="E78" s="227">
        <v>250</v>
      </c>
      <c r="F78" s="227">
        <v>351</v>
      </c>
      <c r="G78" s="214">
        <v>45268</v>
      </c>
      <c r="H78" s="71">
        <v>1</v>
      </c>
      <c r="I78" s="71" t="s">
        <v>188</v>
      </c>
      <c r="J78" s="62">
        <v>0</v>
      </c>
      <c r="K78" s="62">
        <v>0</v>
      </c>
      <c r="L78" s="62">
        <v>0</v>
      </c>
      <c r="M78" s="62">
        <v>0</v>
      </c>
      <c r="N78" s="296">
        <f>(L81+K81+J81)/3</f>
        <v>35.333333333333336</v>
      </c>
      <c r="O78" s="285">
        <v>411</v>
      </c>
      <c r="P78" s="285">
        <v>411</v>
      </c>
      <c r="Q78" s="285">
        <v>407</v>
      </c>
      <c r="R78" s="285">
        <v>235</v>
      </c>
      <c r="S78" s="285">
        <v>239</v>
      </c>
      <c r="T78" s="285">
        <v>233</v>
      </c>
      <c r="U78" s="296">
        <f>(N78/F78)*100</f>
        <v>10.0664767331434</v>
      </c>
      <c r="V78" s="296">
        <f>MAX(J81:L81)/F78*100</f>
        <v>14.245014245014245</v>
      </c>
    </row>
    <row r="79" spans="1:22" x14ac:dyDescent="0.3">
      <c r="A79" s="231"/>
      <c r="B79" s="231"/>
      <c r="C79" s="231"/>
      <c r="D79" s="231"/>
      <c r="E79" s="231"/>
      <c r="F79" s="231"/>
      <c r="G79" s="231"/>
      <c r="H79" s="71">
        <v>2</v>
      </c>
      <c r="I79" s="71" t="s">
        <v>189</v>
      </c>
      <c r="J79" s="62">
        <v>50</v>
      </c>
      <c r="K79" s="62">
        <v>23</v>
      </c>
      <c r="L79" s="62">
        <v>33</v>
      </c>
      <c r="M79" s="62">
        <v>18</v>
      </c>
      <c r="N79" s="297"/>
      <c r="O79" s="286"/>
      <c r="P79" s="286"/>
      <c r="Q79" s="286"/>
      <c r="R79" s="286"/>
      <c r="S79" s="286"/>
      <c r="T79" s="286"/>
      <c r="U79" s="297"/>
      <c r="V79" s="297"/>
    </row>
    <row r="80" spans="1:22" x14ac:dyDescent="0.3">
      <c r="A80" s="231"/>
      <c r="B80" s="231"/>
      <c r="C80" s="231"/>
      <c r="D80" s="231"/>
      <c r="E80" s="231"/>
      <c r="F80" s="231"/>
      <c r="G80" s="231"/>
      <c r="H80" s="71">
        <v>3</v>
      </c>
      <c r="I80" s="71" t="s">
        <v>8</v>
      </c>
      <c r="J80" s="62">
        <v>0</v>
      </c>
      <c r="K80" s="62">
        <v>0</v>
      </c>
      <c r="L80" s="62">
        <v>0</v>
      </c>
      <c r="M80" s="62">
        <v>0</v>
      </c>
      <c r="N80" s="297"/>
      <c r="O80" s="286"/>
      <c r="P80" s="286"/>
      <c r="Q80" s="286"/>
      <c r="R80" s="286"/>
      <c r="S80" s="286"/>
      <c r="T80" s="286"/>
      <c r="U80" s="297"/>
      <c r="V80" s="297"/>
    </row>
    <row r="81" spans="1:22" x14ac:dyDescent="0.3">
      <c r="A81" s="228"/>
      <c r="B81" s="228"/>
      <c r="C81" s="228"/>
      <c r="D81" s="228"/>
      <c r="E81" s="228"/>
      <c r="F81" s="228"/>
      <c r="G81" s="228"/>
      <c r="H81" s="71"/>
      <c r="I81" s="72" t="s">
        <v>28</v>
      </c>
      <c r="J81" s="73">
        <f>SUM(J78:J79)</f>
        <v>50</v>
      </c>
      <c r="K81" s="73">
        <f>SUM(K78:K79)</f>
        <v>23</v>
      </c>
      <c r="L81" s="73">
        <f>SUM(L78:L79)</f>
        <v>33</v>
      </c>
      <c r="M81" s="73">
        <f>SUM(M78:M79)</f>
        <v>18</v>
      </c>
      <c r="N81" s="298"/>
      <c r="O81" s="277"/>
      <c r="P81" s="277"/>
      <c r="Q81" s="277"/>
      <c r="R81" s="277"/>
      <c r="S81" s="277"/>
      <c r="T81" s="277"/>
      <c r="U81" s="298"/>
      <c r="V81" s="298"/>
    </row>
    <row r="82" spans="1:22" x14ac:dyDescent="0.3">
      <c r="A82" s="227" t="s">
        <v>134</v>
      </c>
      <c r="B82" s="227" t="s">
        <v>135</v>
      </c>
      <c r="C82" s="227" t="s">
        <v>190</v>
      </c>
      <c r="D82" s="227" t="s">
        <v>1</v>
      </c>
      <c r="E82" s="227">
        <v>320</v>
      </c>
      <c r="F82" s="227">
        <v>450</v>
      </c>
      <c r="G82" s="214">
        <v>45268</v>
      </c>
      <c r="H82" s="71">
        <v>1</v>
      </c>
      <c r="I82" s="71" t="s">
        <v>189</v>
      </c>
      <c r="J82" s="62">
        <v>27</v>
      </c>
      <c r="K82" s="62">
        <v>3</v>
      </c>
      <c r="L82" s="62">
        <v>23</v>
      </c>
      <c r="M82" s="62">
        <v>22</v>
      </c>
      <c r="N82" s="285">
        <f>(L87+K87+J87)/3</f>
        <v>136.33333333333334</v>
      </c>
      <c r="O82" s="285">
        <v>407</v>
      </c>
      <c r="P82" s="285">
        <v>408</v>
      </c>
      <c r="Q82" s="285">
        <v>406</v>
      </c>
      <c r="R82" s="285">
        <v>230</v>
      </c>
      <c r="S82" s="285">
        <v>239</v>
      </c>
      <c r="T82" s="285">
        <v>230</v>
      </c>
      <c r="U82" s="296">
        <f>(N82/F82)*100</f>
        <v>30.296296296296298</v>
      </c>
      <c r="V82" s="296">
        <f>MAX(J87:L87)/F82*100</f>
        <v>35.555555555555557</v>
      </c>
    </row>
    <row r="83" spans="1:22" x14ac:dyDescent="0.3">
      <c r="A83" s="231"/>
      <c r="B83" s="231"/>
      <c r="C83" s="231"/>
      <c r="D83" s="231"/>
      <c r="E83" s="231"/>
      <c r="F83" s="231"/>
      <c r="G83" s="231"/>
      <c r="H83" s="71">
        <v>2</v>
      </c>
      <c r="I83" s="71" t="s">
        <v>191</v>
      </c>
      <c r="J83" s="62">
        <v>51</v>
      </c>
      <c r="K83" s="62">
        <v>30</v>
      </c>
      <c r="L83" s="62">
        <v>70</v>
      </c>
      <c r="M83" s="62">
        <v>22</v>
      </c>
      <c r="N83" s="286"/>
      <c r="O83" s="286"/>
      <c r="P83" s="286"/>
      <c r="Q83" s="286"/>
      <c r="R83" s="286"/>
      <c r="S83" s="286"/>
      <c r="T83" s="286"/>
      <c r="U83" s="297"/>
      <c r="V83" s="297"/>
    </row>
    <row r="84" spans="1:22" x14ac:dyDescent="0.3">
      <c r="A84" s="231"/>
      <c r="B84" s="231"/>
      <c r="C84" s="231"/>
      <c r="D84" s="231"/>
      <c r="E84" s="231"/>
      <c r="F84" s="231"/>
      <c r="G84" s="231"/>
      <c r="H84" s="71">
        <v>3</v>
      </c>
      <c r="I84" s="71" t="s">
        <v>192</v>
      </c>
      <c r="J84" s="62">
        <v>27</v>
      </c>
      <c r="K84" s="62">
        <v>28</v>
      </c>
      <c r="L84" s="62">
        <v>23</v>
      </c>
      <c r="M84" s="62">
        <v>6</v>
      </c>
      <c r="N84" s="286"/>
      <c r="O84" s="286"/>
      <c r="P84" s="286"/>
      <c r="Q84" s="286"/>
      <c r="R84" s="286"/>
      <c r="S84" s="286"/>
      <c r="T84" s="286"/>
      <c r="U84" s="297"/>
      <c r="V84" s="297"/>
    </row>
    <row r="85" spans="1:22" x14ac:dyDescent="0.3">
      <c r="A85" s="231"/>
      <c r="B85" s="231"/>
      <c r="C85" s="231"/>
      <c r="D85" s="231"/>
      <c r="E85" s="231"/>
      <c r="F85" s="231"/>
      <c r="G85" s="231"/>
      <c r="H85" s="71">
        <v>4</v>
      </c>
      <c r="I85" s="71" t="s">
        <v>193</v>
      </c>
      <c r="J85" s="62">
        <v>38</v>
      </c>
      <c r="K85" s="62">
        <v>45</v>
      </c>
      <c r="L85" s="62">
        <v>43</v>
      </c>
      <c r="M85" s="62">
        <v>6</v>
      </c>
      <c r="N85" s="286"/>
      <c r="O85" s="286"/>
      <c r="P85" s="286"/>
      <c r="Q85" s="286"/>
      <c r="R85" s="286"/>
      <c r="S85" s="286"/>
      <c r="T85" s="286"/>
      <c r="U85" s="297"/>
      <c r="V85" s="297"/>
    </row>
    <row r="86" spans="1:22" x14ac:dyDescent="0.3">
      <c r="A86" s="231"/>
      <c r="B86" s="231"/>
      <c r="C86" s="231"/>
      <c r="D86" s="231"/>
      <c r="E86" s="231"/>
      <c r="F86" s="231"/>
      <c r="G86" s="231"/>
      <c r="H86" s="71">
        <v>3</v>
      </c>
      <c r="I86" s="71" t="s">
        <v>194</v>
      </c>
      <c r="J86" s="62">
        <v>0</v>
      </c>
      <c r="K86" s="62">
        <v>0</v>
      </c>
      <c r="L86" s="62">
        <v>1</v>
      </c>
      <c r="M86" s="62">
        <v>1</v>
      </c>
      <c r="N86" s="286"/>
      <c r="O86" s="286"/>
      <c r="P86" s="286"/>
      <c r="Q86" s="286"/>
      <c r="R86" s="286"/>
      <c r="S86" s="286"/>
      <c r="T86" s="286"/>
      <c r="U86" s="297"/>
      <c r="V86" s="297"/>
    </row>
    <row r="87" spans="1:22" x14ac:dyDescent="0.3">
      <c r="A87" s="228"/>
      <c r="B87" s="228"/>
      <c r="C87" s="228"/>
      <c r="D87" s="228"/>
      <c r="E87" s="228"/>
      <c r="F87" s="228"/>
      <c r="G87" s="228"/>
      <c r="H87" s="71"/>
      <c r="I87" s="72" t="s">
        <v>28</v>
      </c>
      <c r="J87" s="73">
        <f>SUM(J82:J86)</f>
        <v>143</v>
      </c>
      <c r="K87" s="73">
        <f>SUM(K82:K86)</f>
        <v>106</v>
      </c>
      <c r="L87" s="73">
        <f>SUM(L82:L86)</f>
        <v>160</v>
      </c>
      <c r="M87" s="73">
        <f>SUM(M82:M86)</f>
        <v>57</v>
      </c>
      <c r="N87" s="277"/>
      <c r="O87" s="277"/>
      <c r="P87" s="277"/>
      <c r="Q87" s="277"/>
      <c r="R87" s="277"/>
      <c r="S87" s="277"/>
      <c r="T87" s="277"/>
      <c r="U87" s="298"/>
      <c r="V87" s="298"/>
    </row>
    <row r="88" spans="1:22" ht="17.399999999999999" x14ac:dyDescent="0.3">
      <c r="A88" s="224" t="s">
        <v>195</v>
      </c>
      <c r="B88" s="225"/>
      <c r="C88" s="225"/>
      <c r="D88" s="225"/>
      <c r="E88" s="225"/>
      <c r="F88" s="225"/>
      <c r="G88" s="225"/>
      <c r="H88" s="225"/>
      <c r="I88" s="225"/>
      <c r="J88" s="225"/>
      <c r="K88" s="225"/>
      <c r="L88" s="225"/>
      <c r="M88" s="225"/>
      <c r="N88" s="162"/>
      <c r="O88" s="162"/>
      <c r="P88" s="162"/>
      <c r="Q88" s="162"/>
      <c r="R88" s="162"/>
      <c r="S88" s="162"/>
      <c r="T88" s="162"/>
      <c r="U88" s="162"/>
      <c r="V88" s="162"/>
    </row>
    <row r="89" spans="1:22" x14ac:dyDescent="0.3">
      <c r="A89" s="227" t="s">
        <v>134</v>
      </c>
      <c r="B89" s="227" t="s">
        <v>135</v>
      </c>
      <c r="C89" s="227" t="s">
        <v>196</v>
      </c>
      <c r="D89" s="227" t="s">
        <v>1</v>
      </c>
      <c r="E89" s="227">
        <v>250</v>
      </c>
      <c r="F89" s="227">
        <v>351</v>
      </c>
      <c r="G89" s="214">
        <v>45268</v>
      </c>
      <c r="H89" s="71">
        <v>1</v>
      </c>
      <c r="I89" s="74" t="s">
        <v>197</v>
      </c>
      <c r="J89" s="62">
        <v>10</v>
      </c>
      <c r="K89" s="62">
        <v>11</v>
      </c>
      <c r="L89" s="62">
        <v>13</v>
      </c>
      <c r="M89" s="62">
        <v>5</v>
      </c>
      <c r="N89" s="285">
        <f>(L93+K93+J93)/3</f>
        <v>37.666666666666664</v>
      </c>
      <c r="O89" s="285">
        <v>400</v>
      </c>
      <c r="P89" s="285">
        <v>395</v>
      </c>
      <c r="Q89" s="285">
        <v>397</v>
      </c>
      <c r="R89" s="285">
        <v>226</v>
      </c>
      <c r="S89" s="285">
        <v>228</v>
      </c>
      <c r="T89" s="285">
        <v>227</v>
      </c>
      <c r="U89" s="296">
        <f>(N89/F89)*100</f>
        <v>10.731244064577398</v>
      </c>
      <c r="V89" s="296">
        <f>MAX(J93:L93)/F89*100</f>
        <v>11.680911680911681</v>
      </c>
    </row>
    <row r="90" spans="1:22" x14ac:dyDescent="0.3">
      <c r="A90" s="231"/>
      <c r="B90" s="231"/>
      <c r="C90" s="231"/>
      <c r="D90" s="231"/>
      <c r="E90" s="231"/>
      <c r="F90" s="231"/>
      <c r="G90" s="231"/>
      <c r="H90" s="71">
        <v>2</v>
      </c>
      <c r="I90" s="74" t="s">
        <v>42</v>
      </c>
      <c r="J90" s="62">
        <v>20</v>
      </c>
      <c r="K90" s="62">
        <v>17</v>
      </c>
      <c r="L90" s="62">
        <v>10</v>
      </c>
      <c r="M90" s="62">
        <v>7</v>
      </c>
      <c r="N90" s="286"/>
      <c r="O90" s="286"/>
      <c r="P90" s="286"/>
      <c r="Q90" s="286"/>
      <c r="R90" s="286"/>
      <c r="S90" s="286"/>
      <c r="T90" s="286"/>
      <c r="U90" s="297"/>
      <c r="V90" s="297"/>
    </row>
    <row r="91" spans="1:22" x14ac:dyDescent="0.3">
      <c r="A91" s="231"/>
      <c r="B91" s="231"/>
      <c r="C91" s="231"/>
      <c r="D91" s="231"/>
      <c r="E91" s="231"/>
      <c r="F91" s="231"/>
      <c r="G91" s="231"/>
      <c r="H91" s="71">
        <v>3</v>
      </c>
      <c r="I91" s="74" t="s">
        <v>198</v>
      </c>
      <c r="J91" s="62">
        <v>4</v>
      </c>
      <c r="K91" s="62">
        <v>0</v>
      </c>
      <c r="L91" s="62">
        <v>4</v>
      </c>
      <c r="M91" s="62">
        <v>1</v>
      </c>
      <c r="N91" s="286"/>
      <c r="O91" s="286"/>
      <c r="P91" s="286"/>
      <c r="Q91" s="286"/>
      <c r="R91" s="286"/>
      <c r="S91" s="286"/>
      <c r="T91" s="286"/>
      <c r="U91" s="297"/>
      <c r="V91" s="297"/>
    </row>
    <row r="92" spans="1:22" x14ac:dyDescent="0.3">
      <c r="A92" s="231"/>
      <c r="B92" s="231"/>
      <c r="C92" s="231"/>
      <c r="D92" s="231"/>
      <c r="E92" s="231"/>
      <c r="F92" s="231"/>
      <c r="G92" s="231"/>
      <c r="H92" s="71">
        <v>4</v>
      </c>
      <c r="I92" s="71" t="s">
        <v>199</v>
      </c>
      <c r="J92" s="62">
        <v>7</v>
      </c>
      <c r="K92" s="62">
        <v>9</v>
      </c>
      <c r="L92" s="62">
        <v>8</v>
      </c>
      <c r="M92" s="62">
        <v>4</v>
      </c>
      <c r="N92" s="286"/>
      <c r="O92" s="286"/>
      <c r="P92" s="286"/>
      <c r="Q92" s="286"/>
      <c r="R92" s="286"/>
      <c r="S92" s="286"/>
      <c r="T92" s="286"/>
      <c r="U92" s="297"/>
      <c r="V92" s="297"/>
    </row>
    <row r="93" spans="1:22" x14ac:dyDescent="0.3">
      <c r="A93" s="228"/>
      <c r="B93" s="228"/>
      <c r="C93" s="228"/>
      <c r="D93" s="228"/>
      <c r="E93" s="228"/>
      <c r="F93" s="228"/>
      <c r="G93" s="228"/>
      <c r="H93" s="71"/>
      <c r="I93" s="72" t="s">
        <v>28</v>
      </c>
      <c r="J93" s="73">
        <f>SUM(J89:J92)</f>
        <v>41</v>
      </c>
      <c r="K93" s="73">
        <f>SUM(K89:K92)</f>
        <v>37</v>
      </c>
      <c r="L93" s="73">
        <f>SUM(L89:L92)</f>
        <v>35</v>
      </c>
      <c r="M93" s="73">
        <f>SUM(M89:M92)</f>
        <v>17</v>
      </c>
      <c r="N93" s="277"/>
      <c r="O93" s="277"/>
      <c r="P93" s="277"/>
      <c r="Q93" s="277"/>
      <c r="R93" s="277"/>
      <c r="S93" s="277"/>
      <c r="T93" s="277"/>
      <c r="U93" s="298"/>
      <c r="V93" s="298"/>
    </row>
    <row r="94" spans="1:22" ht="17.399999999999999" x14ac:dyDescent="0.3">
      <c r="A94" s="224" t="s">
        <v>200</v>
      </c>
      <c r="B94" s="225"/>
      <c r="C94" s="225"/>
      <c r="D94" s="225"/>
      <c r="E94" s="225"/>
      <c r="F94" s="225"/>
      <c r="G94" s="225"/>
      <c r="H94" s="225"/>
      <c r="I94" s="225"/>
      <c r="J94" s="225"/>
      <c r="K94" s="225"/>
      <c r="L94" s="225"/>
      <c r="M94" s="225"/>
      <c r="N94" s="162"/>
      <c r="O94" s="162"/>
      <c r="P94" s="162"/>
      <c r="Q94" s="162"/>
      <c r="R94" s="162"/>
      <c r="S94" s="162"/>
      <c r="T94" s="162"/>
      <c r="U94" s="162"/>
      <c r="V94" s="162"/>
    </row>
    <row r="95" spans="1:22" x14ac:dyDescent="0.3">
      <c r="A95" s="227" t="s">
        <v>134</v>
      </c>
      <c r="B95" s="227" t="s">
        <v>135</v>
      </c>
      <c r="C95" s="227" t="s">
        <v>201</v>
      </c>
      <c r="D95" s="227" t="s">
        <v>202</v>
      </c>
      <c r="E95" s="227">
        <v>250</v>
      </c>
      <c r="F95" s="227">
        <v>351</v>
      </c>
      <c r="G95" s="214">
        <v>45268</v>
      </c>
      <c r="H95" s="71">
        <v>1</v>
      </c>
      <c r="I95" s="71" t="s">
        <v>203</v>
      </c>
      <c r="J95" s="62">
        <v>0</v>
      </c>
      <c r="K95" s="62">
        <v>1</v>
      </c>
      <c r="L95" s="62">
        <v>0</v>
      </c>
      <c r="M95" s="62">
        <v>1</v>
      </c>
      <c r="N95" s="296">
        <f>(L99+K99+J99)/3</f>
        <v>44.333333333333336</v>
      </c>
      <c r="O95" s="285">
        <v>400</v>
      </c>
      <c r="P95" s="285">
        <v>399</v>
      </c>
      <c r="Q95" s="285">
        <v>399</v>
      </c>
      <c r="R95" s="285">
        <v>227</v>
      </c>
      <c r="S95" s="285">
        <v>228</v>
      </c>
      <c r="T95" s="285">
        <v>232</v>
      </c>
      <c r="U95" s="296">
        <f>(N95/F95)*100</f>
        <v>12.630579297245964</v>
      </c>
      <c r="V95" s="296">
        <f>MAX(J99:L99)/F95*100</f>
        <v>17.663817663817664</v>
      </c>
    </row>
    <row r="96" spans="1:22" x14ac:dyDescent="0.3">
      <c r="A96" s="231"/>
      <c r="B96" s="231"/>
      <c r="C96" s="231"/>
      <c r="D96" s="231"/>
      <c r="E96" s="231"/>
      <c r="F96" s="231"/>
      <c r="G96" s="231"/>
      <c r="H96" s="71">
        <v>2</v>
      </c>
      <c r="I96" s="71" t="s">
        <v>564</v>
      </c>
      <c r="J96" s="62">
        <v>10</v>
      </c>
      <c r="K96" s="62">
        <v>16</v>
      </c>
      <c r="L96" s="62">
        <v>8</v>
      </c>
      <c r="M96" s="62">
        <v>3</v>
      </c>
      <c r="N96" s="297"/>
      <c r="O96" s="286"/>
      <c r="P96" s="286"/>
      <c r="Q96" s="286"/>
      <c r="R96" s="286"/>
      <c r="S96" s="286"/>
      <c r="T96" s="286"/>
      <c r="U96" s="297"/>
      <c r="V96" s="297"/>
    </row>
    <row r="97" spans="1:22" x14ac:dyDescent="0.3">
      <c r="A97" s="231"/>
      <c r="B97" s="231"/>
      <c r="C97" s="231"/>
      <c r="D97" s="231"/>
      <c r="E97" s="231"/>
      <c r="F97" s="231"/>
      <c r="G97" s="231"/>
      <c r="H97" s="71">
        <v>3</v>
      </c>
      <c r="I97" s="71" t="s">
        <v>204</v>
      </c>
      <c r="J97" s="62">
        <v>27</v>
      </c>
      <c r="K97" s="62">
        <v>45</v>
      </c>
      <c r="L97" s="62">
        <v>26</v>
      </c>
      <c r="M97" s="62">
        <v>12</v>
      </c>
      <c r="N97" s="297"/>
      <c r="O97" s="286"/>
      <c r="P97" s="286"/>
      <c r="Q97" s="286"/>
      <c r="R97" s="286"/>
      <c r="S97" s="286"/>
      <c r="T97" s="286"/>
      <c r="U97" s="297"/>
      <c r="V97" s="297"/>
    </row>
    <row r="98" spans="1:22" x14ac:dyDescent="0.3">
      <c r="A98" s="231"/>
      <c r="B98" s="231"/>
      <c r="C98" s="231"/>
      <c r="D98" s="231"/>
      <c r="E98" s="231"/>
      <c r="F98" s="231"/>
      <c r="G98" s="231"/>
      <c r="H98" s="71">
        <v>4</v>
      </c>
      <c r="I98" s="71" t="s">
        <v>565</v>
      </c>
      <c r="J98" s="62"/>
      <c r="K98" s="62"/>
      <c r="L98" s="62"/>
      <c r="M98" s="62"/>
      <c r="N98" s="297"/>
      <c r="O98" s="286"/>
      <c r="P98" s="286"/>
      <c r="Q98" s="286"/>
      <c r="R98" s="286"/>
      <c r="S98" s="286"/>
      <c r="T98" s="286"/>
      <c r="U98" s="297"/>
      <c r="V98" s="297"/>
    </row>
    <row r="99" spans="1:22" x14ac:dyDescent="0.3">
      <c r="A99" s="228"/>
      <c r="B99" s="228"/>
      <c r="C99" s="228"/>
      <c r="D99" s="228"/>
      <c r="E99" s="228"/>
      <c r="F99" s="228"/>
      <c r="G99" s="228"/>
      <c r="H99" s="71"/>
      <c r="I99" s="72" t="s">
        <v>28</v>
      </c>
      <c r="J99" s="73">
        <f>SUM(J95:J97)</f>
        <v>37</v>
      </c>
      <c r="K99" s="73">
        <f>SUM(K95:K97)</f>
        <v>62</v>
      </c>
      <c r="L99" s="73">
        <f>SUM(L95:L97)</f>
        <v>34</v>
      </c>
      <c r="M99" s="73">
        <f>SUM(M95:M97)</f>
        <v>16</v>
      </c>
      <c r="N99" s="298"/>
      <c r="O99" s="277"/>
      <c r="P99" s="277"/>
      <c r="Q99" s="277"/>
      <c r="R99" s="277"/>
      <c r="S99" s="277"/>
      <c r="T99" s="277"/>
      <c r="U99" s="298"/>
      <c r="V99" s="298"/>
    </row>
    <row r="100" spans="1:22" x14ac:dyDescent="0.3">
      <c r="A100" s="227" t="s">
        <v>134</v>
      </c>
      <c r="B100" s="227" t="s">
        <v>135</v>
      </c>
      <c r="C100" s="227" t="s">
        <v>201</v>
      </c>
      <c r="D100" s="227" t="s">
        <v>6</v>
      </c>
      <c r="E100" s="227">
        <v>250</v>
      </c>
      <c r="F100" s="227">
        <v>351</v>
      </c>
      <c r="G100" s="214">
        <v>45268</v>
      </c>
      <c r="H100" s="71">
        <v>1</v>
      </c>
      <c r="I100" s="71" t="s">
        <v>203</v>
      </c>
      <c r="J100" s="62">
        <v>0</v>
      </c>
      <c r="K100" s="62">
        <v>0</v>
      </c>
      <c r="L100" s="62">
        <v>0</v>
      </c>
      <c r="M100" s="62">
        <v>0</v>
      </c>
      <c r="N100" s="285">
        <v>0</v>
      </c>
      <c r="O100" s="285">
        <v>0</v>
      </c>
      <c r="P100" s="285">
        <v>0</v>
      </c>
      <c r="Q100" s="285">
        <v>0</v>
      </c>
      <c r="R100" s="285">
        <v>0</v>
      </c>
      <c r="S100" s="285">
        <v>0</v>
      </c>
      <c r="T100" s="285">
        <v>0</v>
      </c>
      <c r="U100" s="285">
        <v>0</v>
      </c>
      <c r="V100" s="285">
        <v>0</v>
      </c>
    </row>
    <row r="101" spans="1:22" x14ac:dyDescent="0.3">
      <c r="A101" s="231"/>
      <c r="B101" s="231"/>
      <c r="C101" s="231"/>
      <c r="D101" s="231"/>
      <c r="E101" s="231"/>
      <c r="F101" s="231"/>
      <c r="G101" s="231"/>
      <c r="H101" s="71">
        <v>2</v>
      </c>
      <c r="I101" s="71" t="s">
        <v>564</v>
      </c>
      <c r="J101" s="62">
        <v>0</v>
      </c>
      <c r="K101" s="62">
        <v>0</v>
      </c>
      <c r="L101" s="62">
        <v>0</v>
      </c>
      <c r="M101" s="62">
        <v>0</v>
      </c>
      <c r="N101" s="286"/>
      <c r="O101" s="286"/>
      <c r="P101" s="286"/>
      <c r="Q101" s="286"/>
      <c r="R101" s="286"/>
      <c r="S101" s="286"/>
      <c r="T101" s="286"/>
      <c r="U101" s="286"/>
      <c r="V101" s="286"/>
    </row>
    <row r="102" spans="1:22" x14ac:dyDescent="0.3">
      <c r="A102" s="231"/>
      <c r="B102" s="231"/>
      <c r="C102" s="231"/>
      <c r="D102" s="231"/>
      <c r="E102" s="231"/>
      <c r="F102" s="231"/>
      <c r="G102" s="231"/>
      <c r="H102" s="71">
        <v>3</v>
      </c>
      <c r="I102" s="71" t="s">
        <v>204</v>
      </c>
      <c r="J102" s="62">
        <v>0</v>
      </c>
      <c r="K102" s="62">
        <v>0</v>
      </c>
      <c r="L102" s="62">
        <v>0</v>
      </c>
      <c r="M102" s="62">
        <v>0</v>
      </c>
      <c r="N102" s="286"/>
      <c r="O102" s="286"/>
      <c r="P102" s="286"/>
      <c r="Q102" s="286"/>
      <c r="R102" s="286"/>
      <c r="S102" s="286"/>
      <c r="T102" s="286"/>
      <c r="U102" s="286"/>
      <c r="V102" s="286"/>
    </row>
    <row r="103" spans="1:22" x14ac:dyDescent="0.3">
      <c r="A103" s="231"/>
      <c r="B103" s="231"/>
      <c r="C103" s="231"/>
      <c r="D103" s="231"/>
      <c r="E103" s="231"/>
      <c r="F103" s="231"/>
      <c r="G103" s="231"/>
      <c r="H103" s="71">
        <v>4</v>
      </c>
      <c r="I103" s="71" t="s">
        <v>565</v>
      </c>
      <c r="J103" s="62">
        <v>1</v>
      </c>
      <c r="K103" s="62">
        <v>7</v>
      </c>
      <c r="L103" s="62">
        <v>20</v>
      </c>
      <c r="M103" s="62">
        <v>4</v>
      </c>
      <c r="N103" s="286"/>
      <c r="O103" s="286"/>
      <c r="P103" s="286"/>
      <c r="Q103" s="286"/>
      <c r="R103" s="286"/>
      <c r="S103" s="286"/>
      <c r="T103" s="286"/>
      <c r="U103" s="286"/>
      <c r="V103" s="286"/>
    </row>
    <row r="104" spans="1:22" x14ac:dyDescent="0.3">
      <c r="A104" s="228"/>
      <c r="B104" s="228"/>
      <c r="C104" s="228"/>
      <c r="D104" s="228"/>
      <c r="E104" s="228"/>
      <c r="F104" s="228"/>
      <c r="G104" s="228"/>
      <c r="H104" s="71"/>
      <c r="I104" s="72" t="s">
        <v>28</v>
      </c>
      <c r="J104" s="73">
        <f>SUM(J100:J103)</f>
        <v>1</v>
      </c>
      <c r="K104" s="73">
        <f>SUM(K100:K103)</f>
        <v>7</v>
      </c>
      <c r="L104" s="73">
        <f>SUM(L100:L103)</f>
        <v>20</v>
      </c>
      <c r="M104" s="73">
        <f>SUM(M100:M103)</f>
        <v>4</v>
      </c>
      <c r="N104" s="277"/>
      <c r="O104" s="277"/>
      <c r="P104" s="277"/>
      <c r="Q104" s="277"/>
      <c r="R104" s="277"/>
      <c r="S104" s="277"/>
      <c r="T104" s="277"/>
      <c r="U104" s="277"/>
      <c r="V104" s="277"/>
    </row>
    <row r="105" spans="1:22" ht="17.399999999999999" x14ac:dyDescent="0.3">
      <c r="A105" s="224" t="s">
        <v>206</v>
      </c>
      <c r="B105" s="225"/>
      <c r="C105" s="225"/>
      <c r="D105" s="225"/>
      <c r="E105" s="225"/>
      <c r="F105" s="225"/>
      <c r="G105" s="225"/>
      <c r="H105" s="225"/>
      <c r="I105" s="225"/>
      <c r="J105" s="225"/>
      <c r="K105" s="225"/>
      <c r="L105" s="225"/>
      <c r="M105" s="225"/>
      <c r="N105" s="162"/>
      <c r="O105" s="162"/>
      <c r="P105" s="162"/>
      <c r="Q105" s="162"/>
      <c r="R105" s="162"/>
      <c r="S105" s="162"/>
      <c r="T105" s="162"/>
      <c r="U105" s="162"/>
      <c r="V105" s="162"/>
    </row>
    <row r="106" spans="1:22" x14ac:dyDescent="0.3">
      <c r="A106" s="227" t="s">
        <v>134</v>
      </c>
      <c r="B106" s="227" t="s">
        <v>135</v>
      </c>
      <c r="C106" s="227" t="s">
        <v>207</v>
      </c>
      <c r="D106" s="227" t="s">
        <v>1</v>
      </c>
      <c r="E106" s="227">
        <v>250</v>
      </c>
      <c r="F106" s="227">
        <v>351</v>
      </c>
      <c r="G106" s="214">
        <v>45266</v>
      </c>
      <c r="H106" s="71">
        <v>1</v>
      </c>
      <c r="I106" s="71" t="s">
        <v>193</v>
      </c>
      <c r="J106" s="62">
        <v>0</v>
      </c>
      <c r="K106" s="62">
        <v>27</v>
      </c>
      <c r="L106" s="62">
        <v>14</v>
      </c>
      <c r="M106" s="62">
        <v>12</v>
      </c>
      <c r="N106" s="296">
        <f>(L112+K112+J112)/3</f>
        <v>108.66666666666667</v>
      </c>
      <c r="O106" s="285">
        <v>403</v>
      </c>
      <c r="P106" s="285">
        <v>402</v>
      </c>
      <c r="Q106" s="285">
        <v>404</v>
      </c>
      <c r="R106" s="285">
        <v>235</v>
      </c>
      <c r="S106" s="285">
        <v>233</v>
      </c>
      <c r="T106" s="285">
        <v>233</v>
      </c>
      <c r="U106" s="296">
        <f>(N106/F106)*100</f>
        <v>30.959164292497626</v>
      </c>
      <c r="V106" s="296">
        <f>MAX(J112:L112)/F106*100</f>
        <v>37.606837606837608</v>
      </c>
    </row>
    <row r="107" spans="1:22" x14ac:dyDescent="0.3">
      <c r="A107" s="231"/>
      <c r="B107" s="231"/>
      <c r="C107" s="231"/>
      <c r="D107" s="231"/>
      <c r="E107" s="231"/>
      <c r="F107" s="231"/>
      <c r="G107" s="231"/>
      <c r="H107" s="71">
        <v>2</v>
      </c>
      <c r="I107" s="71" t="s">
        <v>212</v>
      </c>
      <c r="J107" s="62">
        <v>14</v>
      </c>
      <c r="K107" s="62">
        <v>9</v>
      </c>
      <c r="L107" s="62">
        <v>10</v>
      </c>
      <c r="M107" s="62">
        <v>5</v>
      </c>
      <c r="N107" s="297"/>
      <c r="O107" s="286"/>
      <c r="P107" s="286"/>
      <c r="Q107" s="286"/>
      <c r="R107" s="286"/>
      <c r="S107" s="286"/>
      <c r="T107" s="286"/>
      <c r="U107" s="297"/>
      <c r="V107" s="297"/>
    </row>
    <row r="108" spans="1:22" x14ac:dyDescent="0.3">
      <c r="A108" s="231"/>
      <c r="B108" s="231"/>
      <c r="C108" s="231"/>
      <c r="D108" s="231"/>
      <c r="E108" s="231"/>
      <c r="F108" s="231"/>
      <c r="G108" s="231"/>
      <c r="H108" s="71">
        <v>3</v>
      </c>
      <c r="I108" s="71" t="s">
        <v>211</v>
      </c>
      <c r="J108" s="62">
        <v>37</v>
      </c>
      <c r="K108" s="62">
        <v>30</v>
      </c>
      <c r="L108" s="62">
        <v>50</v>
      </c>
      <c r="M108" s="62">
        <v>12</v>
      </c>
      <c r="N108" s="297"/>
      <c r="O108" s="286"/>
      <c r="P108" s="286"/>
      <c r="Q108" s="286"/>
      <c r="R108" s="286"/>
      <c r="S108" s="286"/>
      <c r="T108" s="286"/>
      <c r="U108" s="297"/>
      <c r="V108" s="297"/>
    </row>
    <row r="109" spans="1:22" x14ac:dyDescent="0.3">
      <c r="A109" s="231"/>
      <c r="B109" s="231"/>
      <c r="C109" s="231"/>
      <c r="D109" s="231"/>
      <c r="E109" s="231"/>
      <c r="F109" s="231"/>
      <c r="G109" s="231"/>
      <c r="H109" s="71">
        <v>4</v>
      </c>
      <c r="I109" s="71" t="s">
        <v>209</v>
      </c>
      <c r="J109" s="62">
        <v>27</v>
      </c>
      <c r="K109" s="62">
        <v>10</v>
      </c>
      <c r="L109" s="62">
        <v>34</v>
      </c>
      <c r="M109" s="62">
        <v>16</v>
      </c>
      <c r="N109" s="297"/>
      <c r="O109" s="286"/>
      <c r="P109" s="286"/>
      <c r="Q109" s="286"/>
      <c r="R109" s="286"/>
      <c r="S109" s="286"/>
      <c r="T109" s="286"/>
      <c r="U109" s="297"/>
      <c r="V109" s="297"/>
    </row>
    <row r="110" spans="1:22" x14ac:dyDescent="0.3">
      <c r="A110" s="231"/>
      <c r="B110" s="231"/>
      <c r="C110" s="231"/>
      <c r="D110" s="231"/>
      <c r="E110" s="231"/>
      <c r="F110" s="231"/>
      <c r="G110" s="231"/>
      <c r="H110" s="71">
        <v>6</v>
      </c>
      <c r="I110" s="71" t="s">
        <v>204</v>
      </c>
      <c r="J110" s="62">
        <v>11</v>
      </c>
      <c r="K110" s="62">
        <v>12</v>
      </c>
      <c r="L110" s="62">
        <v>18</v>
      </c>
      <c r="M110" s="62">
        <v>7</v>
      </c>
      <c r="N110" s="297"/>
      <c r="O110" s="286"/>
      <c r="P110" s="286"/>
      <c r="Q110" s="286"/>
      <c r="R110" s="286"/>
      <c r="S110" s="286"/>
      <c r="T110" s="286"/>
      <c r="U110" s="297"/>
      <c r="V110" s="297"/>
    </row>
    <row r="111" spans="1:22" x14ac:dyDescent="0.3">
      <c r="A111" s="231"/>
      <c r="B111" s="231"/>
      <c r="C111" s="231"/>
      <c r="D111" s="231"/>
      <c r="E111" s="231"/>
      <c r="F111" s="231"/>
      <c r="G111" s="231"/>
      <c r="H111" s="71">
        <v>7</v>
      </c>
      <c r="I111" s="71" t="s">
        <v>205</v>
      </c>
      <c r="J111" s="62">
        <v>10</v>
      </c>
      <c r="K111" s="62">
        <v>7</v>
      </c>
      <c r="L111" s="62">
        <v>6</v>
      </c>
      <c r="M111" s="62">
        <v>4</v>
      </c>
      <c r="N111" s="297"/>
      <c r="O111" s="286"/>
      <c r="P111" s="286"/>
      <c r="Q111" s="286"/>
      <c r="R111" s="286"/>
      <c r="S111" s="286"/>
      <c r="T111" s="286"/>
      <c r="U111" s="297"/>
      <c r="V111" s="297"/>
    </row>
    <row r="112" spans="1:22" x14ac:dyDescent="0.3">
      <c r="A112" s="228"/>
      <c r="B112" s="228"/>
      <c r="C112" s="228"/>
      <c r="D112" s="228"/>
      <c r="E112" s="228"/>
      <c r="F112" s="228"/>
      <c r="G112" s="228"/>
      <c r="H112" s="71"/>
      <c r="I112" s="72" t="s">
        <v>28</v>
      </c>
      <c r="J112" s="73">
        <f>SUM(J106:J111)</f>
        <v>99</v>
      </c>
      <c r="K112" s="73">
        <f>SUM(K106:K111)</f>
        <v>95</v>
      </c>
      <c r="L112" s="73">
        <f>SUM(L106:L111)</f>
        <v>132</v>
      </c>
      <c r="M112" s="73">
        <f>SUM(M106:M111)</f>
        <v>56</v>
      </c>
      <c r="N112" s="298"/>
      <c r="O112" s="277"/>
      <c r="P112" s="277"/>
      <c r="Q112" s="277"/>
      <c r="R112" s="277"/>
      <c r="S112" s="277"/>
      <c r="T112" s="277"/>
      <c r="U112" s="298"/>
      <c r="V112" s="298"/>
    </row>
    <row r="113" spans="1:22" x14ac:dyDescent="0.3">
      <c r="A113" s="227" t="s">
        <v>134</v>
      </c>
      <c r="B113" s="227" t="s">
        <v>135</v>
      </c>
      <c r="C113" s="227" t="s">
        <v>207</v>
      </c>
      <c r="D113" s="227" t="s">
        <v>6</v>
      </c>
      <c r="E113" s="227">
        <v>250</v>
      </c>
      <c r="F113" s="227">
        <v>351</v>
      </c>
      <c r="G113" s="214">
        <v>45266</v>
      </c>
      <c r="H113" s="71">
        <v>1</v>
      </c>
      <c r="I113" s="71" t="s">
        <v>193</v>
      </c>
      <c r="J113" s="62">
        <v>0</v>
      </c>
      <c r="K113" s="62">
        <v>0</v>
      </c>
      <c r="L113" s="62">
        <v>0</v>
      </c>
      <c r="M113" s="62">
        <v>0</v>
      </c>
      <c r="N113" s="296">
        <f>(L119+K119+J119)/3</f>
        <v>0</v>
      </c>
      <c r="O113" s="285">
        <v>0</v>
      </c>
      <c r="P113" s="285">
        <v>0</v>
      </c>
      <c r="Q113" s="285">
        <v>0</v>
      </c>
      <c r="R113" s="285">
        <v>0</v>
      </c>
      <c r="S113" s="285">
        <v>0</v>
      </c>
      <c r="T113" s="285">
        <v>0</v>
      </c>
      <c r="U113" s="296">
        <f>(N113/F113)*100</f>
        <v>0</v>
      </c>
      <c r="V113" s="296">
        <f>MAX(J119:L119)/F113*100</f>
        <v>0</v>
      </c>
    </row>
    <row r="114" spans="1:22" x14ac:dyDescent="0.3">
      <c r="A114" s="231"/>
      <c r="B114" s="231"/>
      <c r="C114" s="231"/>
      <c r="D114" s="231"/>
      <c r="E114" s="231"/>
      <c r="F114" s="231"/>
      <c r="G114" s="231"/>
      <c r="H114" s="71">
        <v>2</v>
      </c>
      <c r="I114" s="71" t="s">
        <v>212</v>
      </c>
      <c r="J114" s="62">
        <v>0</v>
      </c>
      <c r="K114" s="62">
        <v>0</v>
      </c>
      <c r="L114" s="62">
        <v>0</v>
      </c>
      <c r="M114" s="62">
        <v>0</v>
      </c>
      <c r="N114" s="297"/>
      <c r="O114" s="286"/>
      <c r="P114" s="286"/>
      <c r="Q114" s="286"/>
      <c r="R114" s="286"/>
      <c r="S114" s="286"/>
      <c r="T114" s="286"/>
      <c r="U114" s="297"/>
      <c r="V114" s="297"/>
    </row>
    <row r="115" spans="1:22" x14ac:dyDescent="0.3">
      <c r="A115" s="231"/>
      <c r="B115" s="231"/>
      <c r="C115" s="231"/>
      <c r="D115" s="231"/>
      <c r="E115" s="231"/>
      <c r="F115" s="231"/>
      <c r="G115" s="231"/>
      <c r="H115" s="71">
        <v>3</v>
      </c>
      <c r="I115" s="71" t="s">
        <v>211</v>
      </c>
      <c r="J115" s="62">
        <v>0</v>
      </c>
      <c r="K115" s="62">
        <v>0</v>
      </c>
      <c r="L115" s="62">
        <v>0</v>
      </c>
      <c r="M115" s="62">
        <v>0</v>
      </c>
      <c r="N115" s="297"/>
      <c r="O115" s="286"/>
      <c r="P115" s="286"/>
      <c r="Q115" s="286"/>
      <c r="R115" s="286"/>
      <c r="S115" s="286"/>
      <c r="T115" s="286"/>
      <c r="U115" s="297"/>
      <c r="V115" s="297"/>
    </row>
    <row r="116" spans="1:22" x14ac:dyDescent="0.3">
      <c r="A116" s="231"/>
      <c r="B116" s="231"/>
      <c r="C116" s="231"/>
      <c r="D116" s="231"/>
      <c r="E116" s="231"/>
      <c r="F116" s="231"/>
      <c r="G116" s="231"/>
      <c r="H116" s="71">
        <v>4</v>
      </c>
      <c r="I116" s="71" t="s">
        <v>209</v>
      </c>
      <c r="J116" s="62">
        <v>0</v>
      </c>
      <c r="K116" s="62">
        <v>0</v>
      </c>
      <c r="L116" s="62">
        <v>0</v>
      </c>
      <c r="M116" s="62">
        <v>0</v>
      </c>
      <c r="N116" s="297"/>
      <c r="O116" s="286"/>
      <c r="P116" s="286"/>
      <c r="Q116" s="286"/>
      <c r="R116" s="286"/>
      <c r="S116" s="286"/>
      <c r="T116" s="286"/>
      <c r="U116" s="297"/>
      <c r="V116" s="297"/>
    </row>
    <row r="117" spans="1:22" x14ac:dyDescent="0.3">
      <c r="A117" s="231"/>
      <c r="B117" s="231"/>
      <c r="C117" s="231"/>
      <c r="D117" s="231"/>
      <c r="E117" s="231"/>
      <c r="F117" s="231"/>
      <c r="G117" s="231"/>
      <c r="H117" s="71">
        <v>6</v>
      </c>
      <c r="I117" s="71" t="s">
        <v>204</v>
      </c>
      <c r="J117" s="62">
        <v>0</v>
      </c>
      <c r="K117" s="62">
        <v>0</v>
      </c>
      <c r="L117" s="62">
        <v>0</v>
      </c>
      <c r="M117" s="62">
        <v>0</v>
      </c>
      <c r="N117" s="297"/>
      <c r="O117" s="286"/>
      <c r="P117" s="286"/>
      <c r="Q117" s="286"/>
      <c r="R117" s="286"/>
      <c r="S117" s="286"/>
      <c r="T117" s="286"/>
      <c r="U117" s="297"/>
      <c r="V117" s="297"/>
    </row>
    <row r="118" spans="1:22" x14ac:dyDescent="0.3">
      <c r="A118" s="231"/>
      <c r="B118" s="231"/>
      <c r="C118" s="231"/>
      <c r="D118" s="231"/>
      <c r="E118" s="231"/>
      <c r="F118" s="231"/>
      <c r="G118" s="231"/>
      <c r="H118" s="71">
        <v>7</v>
      </c>
      <c r="I118" s="71" t="s">
        <v>205</v>
      </c>
      <c r="J118" s="62">
        <v>0</v>
      </c>
      <c r="K118" s="62">
        <v>0</v>
      </c>
      <c r="L118" s="62">
        <v>0</v>
      </c>
      <c r="M118" s="62">
        <v>0</v>
      </c>
      <c r="N118" s="297"/>
      <c r="O118" s="286"/>
      <c r="P118" s="286"/>
      <c r="Q118" s="286"/>
      <c r="R118" s="286"/>
      <c r="S118" s="286"/>
      <c r="T118" s="286"/>
      <c r="U118" s="297"/>
      <c r="V118" s="297"/>
    </row>
    <row r="119" spans="1:22" x14ac:dyDescent="0.3">
      <c r="A119" s="228"/>
      <c r="B119" s="228"/>
      <c r="C119" s="228"/>
      <c r="D119" s="228"/>
      <c r="E119" s="228"/>
      <c r="F119" s="228"/>
      <c r="G119" s="228"/>
      <c r="H119" s="71"/>
      <c r="I119" s="72" t="s">
        <v>28</v>
      </c>
      <c r="J119" s="73">
        <f>SUM(J113:J118)</f>
        <v>0</v>
      </c>
      <c r="K119" s="73">
        <f>SUM(K113:K118)</f>
        <v>0</v>
      </c>
      <c r="L119" s="73">
        <f>SUM(L113:L118)</f>
        <v>0</v>
      </c>
      <c r="M119" s="73">
        <f>SUM(M113:M118)</f>
        <v>0</v>
      </c>
      <c r="N119" s="298"/>
      <c r="O119" s="277"/>
      <c r="P119" s="277"/>
      <c r="Q119" s="277"/>
      <c r="R119" s="277"/>
      <c r="S119" s="277"/>
      <c r="T119" s="277"/>
      <c r="U119" s="298"/>
      <c r="V119" s="298"/>
    </row>
    <row r="120" spans="1:22" ht="17.399999999999999" x14ac:dyDescent="0.3">
      <c r="A120" s="224" t="s">
        <v>213</v>
      </c>
      <c r="B120" s="225"/>
      <c r="C120" s="225"/>
      <c r="D120" s="225"/>
      <c r="E120" s="225"/>
      <c r="F120" s="225"/>
      <c r="G120" s="225"/>
      <c r="H120" s="225"/>
      <c r="I120" s="225"/>
      <c r="J120" s="225"/>
      <c r="K120" s="225"/>
      <c r="L120" s="225"/>
      <c r="M120" s="225"/>
      <c r="N120" s="162"/>
      <c r="O120" s="162"/>
      <c r="P120" s="162"/>
      <c r="Q120" s="162"/>
      <c r="R120" s="162"/>
      <c r="S120" s="162"/>
      <c r="T120" s="162"/>
      <c r="U120" s="162"/>
      <c r="V120" s="162"/>
    </row>
    <row r="121" spans="1:22" x14ac:dyDescent="0.3">
      <c r="A121" s="227" t="s">
        <v>134</v>
      </c>
      <c r="B121" s="227" t="s">
        <v>135</v>
      </c>
      <c r="C121" s="227" t="s">
        <v>214</v>
      </c>
      <c r="D121" s="227" t="s">
        <v>1</v>
      </c>
      <c r="E121" s="227">
        <v>400</v>
      </c>
      <c r="F121" s="227">
        <v>580</v>
      </c>
      <c r="G121" s="214">
        <v>45266</v>
      </c>
      <c r="H121" s="71">
        <v>1</v>
      </c>
      <c r="I121" s="71" t="s">
        <v>215</v>
      </c>
      <c r="J121" s="62">
        <v>0</v>
      </c>
      <c r="K121" s="62">
        <v>0</v>
      </c>
      <c r="L121" s="62">
        <v>0</v>
      </c>
      <c r="M121" s="62">
        <v>0</v>
      </c>
      <c r="N121" s="296">
        <f>(L128+K128+J128/3)</f>
        <v>373.33333333333331</v>
      </c>
      <c r="O121" s="285">
        <v>393</v>
      </c>
      <c r="P121" s="285">
        <v>394</v>
      </c>
      <c r="Q121" s="285">
        <v>396</v>
      </c>
      <c r="R121" s="285">
        <v>227</v>
      </c>
      <c r="S121" s="285">
        <v>221</v>
      </c>
      <c r="T121" s="285">
        <v>224</v>
      </c>
      <c r="U121" s="296">
        <f>(N121/F121)*100</f>
        <v>64.367816091954026</v>
      </c>
      <c r="V121" s="296">
        <f>MAX(J128:L128)/F121*100</f>
        <v>28.620689655172416</v>
      </c>
    </row>
    <row r="122" spans="1:22" x14ac:dyDescent="0.3">
      <c r="A122" s="231"/>
      <c r="B122" s="231"/>
      <c r="C122" s="231"/>
      <c r="D122" s="231"/>
      <c r="E122" s="231"/>
      <c r="F122" s="231"/>
      <c r="G122" s="231"/>
      <c r="H122" s="71">
        <v>2</v>
      </c>
      <c r="I122" s="71" t="s">
        <v>8</v>
      </c>
      <c r="J122" s="62">
        <v>69</v>
      </c>
      <c r="K122" s="62">
        <v>61</v>
      </c>
      <c r="L122" s="62">
        <v>55</v>
      </c>
      <c r="M122" s="62">
        <v>2</v>
      </c>
      <c r="N122" s="297"/>
      <c r="O122" s="286"/>
      <c r="P122" s="286"/>
      <c r="Q122" s="286"/>
      <c r="R122" s="286"/>
      <c r="S122" s="286"/>
      <c r="T122" s="286"/>
      <c r="U122" s="297"/>
      <c r="V122" s="297"/>
    </row>
    <row r="123" spans="1:22" x14ac:dyDescent="0.3">
      <c r="A123" s="231"/>
      <c r="B123" s="231"/>
      <c r="C123" s="231"/>
      <c r="D123" s="231"/>
      <c r="E123" s="231"/>
      <c r="F123" s="231"/>
      <c r="G123" s="231"/>
      <c r="H123" s="71">
        <v>3</v>
      </c>
      <c r="I123" s="71" t="s">
        <v>216</v>
      </c>
      <c r="J123" s="62">
        <v>26</v>
      </c>
      <c r="K123" s="62">
        <v>26</v>
      </c>
      <c r="L123" s="62">
        <v>30</v>
      </c>
      <c r="M123" s="62">
        <v>3</v>
      </c>
      <c r="N123" s="297"/>
      <c r="O123" s="286"/>
      <c r="P123" s="286"/>
      <c r="Q123" s="286"/>
      <c r="R123" s="286"/>
      <c r="S123" s="286"/>
      <c r="T123" s="286"/>
      <c r="U123" s="297"/>
      <c r="V123" s="297"/>
    </row>
    <row r="124" spans="1:22" x14ac:dyDescent="0.3">
      <c r="A124" s="231"/>
      <c r="B124" s="231"/>
      <c r="C124" s="231"/>
      <c r="D124" s="231"/>
      <c r="E124" s="231"/>
      <c r="F124" s="231"/>
      <c r="G124" s="231"/>
      <c r="H124" s="71">
        <v>4</v>
      </c>
      <c r="I124" s="71" t="s">
        <v>217</v>
      </c>
      <c r="J124" s="62">
        <v>17</v>
      </c>
      <c r="K124" s="62">
        <v>11</v>
      </c>
      <c r="L124" s="62">
        <v>7</v>
      </c>
      <c r="M124" s="62">
        <v>7</v>
      </c>
      <c r="N124" s="297"/>
      <c r="O124" s="286"/>
      <c r="P124" s="286"/>
      <c r="Q124" s="286"/>
      <c r="R124" s="286"/>
      <c r="S124" s="286"/>
      <c r="T124" s="286"/>
      <c r="U124" s="297"/>
      <c r="V124" s="297"/>
    </row>
    <row r="125" spans="1:22" x14ac:dyDescent="0.3">
      <c r="A125" s="231"/>
      <c r="B125" s="231"/>
      <c r="C125" s="231"/>
      <c r="D125" s="231"/>
      <c r="E125" s="231"/>
      <c r="F125" s="231"/>
      <c r="G125" s="231"/>
      <c r="H125" s="71">
        <v>5</v>
      </c>
      <c r="I125" s="71" t="s">
        <v>218</v>
      </c>
      <c r="J125" s="62">
        <v>24</v>
      </c>
      <c r="K125" s="62">
        <v>36</v>
      </c>
      <c r="L125" s="62">
        <v>14</v>
      </c>
      <c r="M125" s="62">
        <v>0</v>
      </c>
      <c r="N125" s="297"/>
      <c r="O125" s="286"/>
      <c r="P125" s="286"/>
      <c r="Q125" s="286"/>
      <c r="R125" s="286"/>
      <c r="S125" s="286"/>
      <c r="T125" s="286"/>
      <c r="U125" s="297"/>
      <c r="V125" s="297"/>
    </row>
    <row r="126" spans="1:22" x14ac:dyDescent="0.3">
      <c r="A126" s="231"/>
      <c r="B126" s="231"/>
      <c r="C126" s="231"/>
      <c r="D126" s="231"/>
      <c r="E126" s="231"/>
      <c r="F126" s="231"/>
      <c r="G126" s="231"/>
      <c r="H126" s="71">
        <v>6</v>
      </c>
      <c r="I126" s="71" t="s">
        <v>219</v>
      </c>
      <c r="J126" s="62">
        <v>27</v>
      </c>
      <c r="K126" s="62">
        <v>27</v>
      </c>
      <c r="L126" s="62">
        <v>14</v>
      </c>
      <c r="M126" s="62">
        <v>14</v>
      </c>
      <c r="N126" s="297"/>
      <c r="O126" s="286"/>
      <c r="P126" s="286"/>
      <c r="Q126" s="286"/>
      <c r="R126" s="286"/>
      <c r="S126" s="286"/>
      <c r="T126" s="286"/>
      <c r="U126" s="297"/>
      <c r="V126" s="297"/>
    </row>
    <row r="127" spans="1:22" x14ac:dyDescent="0.3">
      <c r="A127" s="231"/>
      <c r="B127" s="231"/>
      <c r="C127" s="231"/>
      <c r="D127" s="231"/>
      <c r="E127" s="231"/>
      <c r="F127" s="231"/>
      <c r="G127" s="231"/>
      <c r="H127" s="71">
        <v>7</v>
      </c>
      <c r="I127" s="71" t="s">
        <v>220</v>
      </c>
      <c r="J127" s="62">
        <v>3</v>
      </c>
      <c r="K127" s="62">
        <v>5</v>
      </c>
      <c r="L127" s="62">
        <v>32</v>
      </c>
      <c r="M127" s="62">
        <v>24</v>
      </c>
      <c r="N127" s="297"/>
      <c r="O127" s="286"/>
      <c r="P127" s="286"/>
      <c r="Q127" s="286"/>
      <c r="R127" s="286"/>
      <c r="S127" s="286"/>
      <c r="T127" s="286"/>
      <c r="U127" s="297"/>
      <c r="V127" s="297"/>
    </row>
    <row r="128" spans="1:22" x14ac:dyDescent="0.3">
      <c r="A128" s="228"/>
      <c r="B128" s="228"/>
      <c r="C128" s="228"/>
      <c r="D128" s="228"/>
      <c r="E128" s="228"/>
      <c r="F128" s="228"/>
      <c r="G128" s="228"/>
      <c r="H128" s="71"/>
      <c r="I128" s="72" t="s">
        <v>28</v>
      </c>
      <c r="J128" s="73">
        <f>SUM(J121:J127)</f>
        <v>166</v>
      </c>
      <c r="K128" s="73">
        <f>SUM(K121:K127)</f>
        <v>166</v>
      </c>
      <c r="L128" s="73">
        <f>SUM(L121:L127)</f>
        <v>152</v>
      </c>
      <c r="M128" s="73">
        <f>SUM(M121:M127)</f>
        <v>50</v>
      </c>
      <c r="N128" s="298"/>
      <c r="O128" s="277"/>
      <c r="P128" s="277"/>
      <c r="Q128" s="277"/>
      <c r="R128" s="277"/>
      <c r="S128" s="277"/>
      <c r="T128" s="277"/>
      <c r="U128" s="298"/>
      <c r="V128" s="298"/>
    </row>
    <row r="129" spans="1:22" ht="17.399999999999999" x14ac:dyDescent="0.3">
      <c r="A129" s="224" t="s">
        <v>221</v>
      </c>
      <c r="B129" s="225"/>
      <c r="C129" s="225"/>
      <c r="D129" s="225"/>
      <c r="E129" s="225"/>
      <c r="F129" s="225"/>
      <c r="G129" s="225"/>
      <c r="H129" s="225"/>
      <c r="I129" s="225"/>
      <c r="J129" s="225"/>
      <c r="K129" s="225"/>
      <c r="L129" s="225"/>
      <c r="M129" s="225"/>
      <c r="N129" s="162"/>
      <c r="O129" s="162"/>
      <c r="P129" s="162"/>
      <c r="Q129" s="162"/>
      <c r="R129" s="162"/>
      <c r="S129" s="162"/>
      <c r="T129" s="162"/>
      <c r="U129" s="162"/>
      <c r="V129" s="162"/>
    </row>
    <row r="130" spans="1:22" x14ac:dyDescent="0.3">
      <c r="A130" s="227" t="s">
        <v>134</v>
      </c>
      <c r="B130" s="227" t="s">
        <v>135</v>
      </c>
      <c r="C130" s="227" t="s">
        <v>222</v>
      </c>
      <c r="D130" s="227" t="s">
        <v>1</v>
      </c>
      <c r="E130" s="227">
        <v>560</v>
      </c>
      <c r="F130" s="227">
        <v>620</v>
      </c>
      <c r="G130" s="214">
        <v>45266</v>
      </c>
      <c r="H130" s="71">
        <v>1</v>
      </c>
      <c r="I130" s="71" t="s">
        <v>223</v>
      </c>
      <c r="J130" s="62">
        <v>0</v>
      </c>
      <c r="K130" s="62">
        <v>0</v>
      </c>
      <c r="L130" s="62">
        <v>0</v>
      </c>
      <c r="M130" s="62">
        <v>0</v>
      </c>
      <c r="N130" s="285">
        <v>0</v>
      </c>
      <c r="O130" s="285">
        <v>0</v>
      </c>
      <c r="P130" s="285">
        <v>0</v>
      </c>
      <c r="Q130" s="285">
        <v>0</v>
      </c>
      <c r="R130" s="285">
        <v>0</v>
      </c>
      <c r="S130" s="285">
        <v>0</v>
      </c>
      <c r="T130" s="285">
        <v>0</v>
      </c>
      <c r="U130" s="285">
        <v>0</v>
      </c>
      <c r="V130" s="285">
        <v>0</v>
      </c>
    </row>
    <row r="131" spans="1:22" x14ac:dyDescent="0.3">
      <c r="A131" s="231"/>
      <c r="B131" s="231"/>
      <c r="C131" s="231"/>
      <c r="D131" s="231"/>
      <c r="E131" s="231"/>
      <c r="F131" s="231"/>
      <c r="G131" s="231"/>
      <c r="H131" s="71" t="s">
        <v>165</v>
      </c>
      <c r="I131" s="71" t="s">
        <v>224</v>
      </c>
      <c r="J131" s="285">
        <v>0</v>
      </c>
      <c r="K131" s="285">
        <v>0</v>
      </c>
      <c r="L131" s="285">
        <v>0</v>
      </c>
      <c r="M131" s="285">
        <v>0</v>
      </c>
      <c r="N131" s="286"/>
      <c r="O131" s="286"/>
      <c r="P131" s="286"/>
      <c r="Q131" s="286"/>
      <c r="R131" s="286"/>
      <c r="S131" s="286"/>
      <c r="T131" s="286"/>
      <c r="U131" s="286"/>
      <c r="V131" s="286"/>
    </row>
    <row r="132" spans="1:22" x14ac:dyDescent="0.3">
      <c r="A132" s="231"/>
      <c r="B132" s="231"/>
      <c r="C132" s="231"/>
      <c r="D132" s="231"/>
      <c r="E132" s="231"/>
      <c r="F132" s="231"/>
      <c r="G132" s="231"/>
      <c r="H132" s="71"/>
      <c r="I132" s="71" t="s">
        <v>225</v>
      </c>
      <c r="J132" s="277"/>
      <c r="K132" s="277"/>
      <c r="L132" s="277"/>
      <c r="M132" s="277"/>
      <c r="N132" s="286"/>
      <c r="O132" s="286"/>
      <c r="P132" s="286"/>
      <c r="Q132" s="286"/>
      <c r="R132" s="286"/>
      <c r="S132" s="286"/>
      <c r="T132" s="286"/>
      <c r="U132" s="286"/>
      <c r="V132" s="286"/>
    </row>
    <row r="133" spans="1:22" x14ac:dyDescent="0.3">
      <c r="A133" s="228"/>
      <c r="B133" s="228"/>
      <c r="C133" s="228"/>
      <c r="D133" s="228"/>
      <c r="E133" s="228"/>
      <c r="F133" s="228"/>
      <c r="G133" s="228"/>
      <c r="H133" s="71"/>
      <c r="I133" s="72" t="s">
        <v>28</v>
      </c>
      <c r="J133" s="73">
        <f>SUM(J130:J132)</f>
        <v>0</v>
      </c>
      <c r="K133" s="73">
        <f>SUM(K130:K132)</f>
        <v>0</v>
      </c>
      <c r="L133" s="73">
        <f>SUM(L130:L132)</f>
        <v>0</v>
      </c>
      <c r="M133" s="73">
        <f>SUM(M130:M132)</f>
        <v>0</v>
      </c>
      <c r="N133" s="277"/>
      <c r="O133" s="277"/>
      <c r="P133" s="277"/>
      <c r="Q133" s="277"/>
      <c r="R133" s="277"/>
      <c r="S133" s="277"/>
      <c r="T133" s="277"/>
      <c r="U133" s="277"/>
      <c r="V133" s="277"/>
    </row>
    <row r="134" spans="1:22" x14ac:dyDescent="0.3">
      <c r="A134" s="227" t="s">
        <v>134</v>
      </c>
      <c r="B134" s="227" t="s">
        <v>135</v>
      </c>
      <c r="C134" s="227" t="s">
        <v>3</v>
      </c>
      <c r="D134" s="227" t="s">
        <v>1</v>
      </c>
      <c r="E134" s="227">
        <v>320</v>
      </c>
      <c r="F134" s="227">
        <v>450</v>
      </c>
      <c r="G134" s="214">
        <v>45266</v>
      </c>
      <c r="H134" s="71">
        <v>1</v>
      </c>
      <c r="I134" s="71" t="s">
        <v>226</v>
      </c>
      <c r="J134" s="62">
        <v>13</v>
      </c>
      <c r="K134" s="62">
        <v>16</v>
      </c>
      <c r="L134" s="62">
        <v>11</v>
      </c>
      <c r="M134" s="62">
        <v>3</v>
      </c>
      <c r="N134" s="296">
        <f>(L137+K137+J137/3)</f>
        <v>31.333333333333332</v>
      </c>
      <c r="O134" s="285">
        <v>403</v>
      </c>
      <c r="P134" s="285">
        <v>398</v>
      </c>
      <c r="Q134" s="285">
        <v>392</v>
      </c>
      <c r="R134" s="285">
        <v>230</v>
      </c>
      <c r="S134" s="285">
        <v>229</v>
      </c>
      <c r="T134" s="285">
        <v>231</v>
      </c>
      <c r="U134" s="296">
        <f>(N134/F134)*100</f>
        <v>6.9629629629629628</v>
      </c>
      <c r="V134" s="296">
        <f>MAX(J137:L137)/F134*10</f>
        <v>0.35555555555555557</v>
      </c>
    </row>
    <row r="135" spans="1:22" x14ac:dyDescent="0.3">
      <c r="A135" s="231"/>
      <c r="B135" s="231"/>
      <c r="C135" s="231"/>
      <c r="D135" s="231"/>
      <c r="E135" s="231"/>
      <c r="F135" s="231"/>
      <c r="G135" s="231"/>
      <c r="H135" s="71" t="s">
        <v>165</v>
      </c>
      <c r="I135" s="71" t="s">
        <v>225</v>
      </c>
      <c r="J135" s="62">
        <v>0</v>
      </c>
      <c r="K135" s="62">
        <v>0</v>
      </c>
      <c r="L135" s="62">
        <v>0</v>
      </c>
      <c r="M135" s="62">
        <v>0</v>
      </c>
      <c r="N135" s="297"/>
      <c r="O135" s="286"/>
      <c r="P135" s="286"/>
      <c r="Q135" s="286"/>
      <c r="R135" s="286"/>
      <c r="S135" s="286"/>
      <c r="T135" s="286"/>
      <c r="U135" s="297"/>
      <c r="V135" s="297"/>
    </row>
    <row r="136" spans="1:22" x14ac:dyDescent="0.3">
      <c r="A136" s="231"/>
      <c r="B136" s="231"/>
      <c r="C136" s="231"/>
      <c r="D136" s="231"/>
      <c r="E136" s="231"/>
      <c r="F136" s="231"/>
      <c r="G136" s="231"/>
      <c r="H136" s="71"/>
      <c r="I136" s="71"/>
      <c r="J136" s="62"/>
      <c r="K136" s="62"/>
      <c r="L136" s="62"/>
      <c r="M136" s="62"/>
      <c r="N136" s="297"/>
      <c r="O136" s="286"/>
      <c r="P136" s="286"/>
      <c r="Q136" s="286"/>
      <c r="R136" s="286"/>
      <c r="S136" s="286"/>
      <c r="T136" s="286"/>
      <c r="U136" s="297"/>
      <c r="V136" s="297"/>
    </row>
    <row r="137" spans="1:22" x14ac:dyDescent="0.3">
      <c r="A137" s="228"/>
      <c r="B137" s="228"/>
      <c r="C137" s="228"/>
      <c r="D137" s="228"/>
      <c r="E137" s="228"/>
      <c r="F137" s="228"/>
      <c r="G137" s="228"/>
      <c r="H137" s="71"/>
      <c r="I137" s="72" t="s">
        <v>28</v>
      </c>
      <c r="J137" s="73">
        <f>SUM(J134:J136)</f>
        <v>13</v>
      </c>
      <c r="K137" s="73">
        <f>SUM(K134:K136)</f>
        <v>16</v>
      </c>
      <c r="L137" s="73">
        <f>SUM(L134:L136)</f>
        <v>11</v>
      </c>
      <c r="M137" s="73">
        <f>SUM(M134:M136)</f>
        <v>3</v>
      </c>
      <c r="N137" s="298"/>
      <c r="O137" s="277"/>
      <c r="P137" s="277"/>
      <c r="Q137" s="277"/>
      <c r="R137" s="277"/>
      <c r="S137" s="277"/>
      <c r="T137" s="277"/>
      <c r="U137" s="298"/>
      <c r="V137" s="298"/>
    </row>
    <row r="138" spans="1:22" x14ac:dyDescent="0.3">
      <c r="A138" s="227" t="s">
        <v>134</v>
      </c>
      <c r="B138" s="227" t="s">
        <v>135</v>
      </c>
      <c r="C138" s="227" t="s">
        <v>5</v>
      </c>
      <c r="D138" s="227" t="s">
        <v>1</v>
      </c>
      <c r="E138" s="227">
        <v>630</v>
      </c>
      <c r="F138" s="227">
        <v>900</v>
      </c>
      <c r="G138" s="214">
        <v>45266</v>
      </c>
      <c r="H138" s="71" t="s">
        <v>165</v>
      </c>
      <c r="I138" s="71" t="s">
        <v>225</v>
      </c>
      <c r="J138" s="62">
        <v>0</v>
      </c>
      <c r="K138" s="62">
        <v>0</v>
      </c>
      <c r="L138" s="62">
        <v>0</v>
      </c>
      <c r="M138" s="62">
        <v>0</v>
      </c>
      <c r="N138" s="285">
        <v>0</v>
      </c>
      <c r="O138" s="285">
        <v>0</v>
      </c>
      <c r="P138" s="285">
        <v>0</v>
      </c>
      <c r="Q138" s="285">
        <v>0</v>
      </c>
      <c r="R138" s="285">
        <v>0</v>
      </c>
      <c r="S138" s="285">
        <v>0</v>
      </c>
      <c r="T138" s="285">
        <v>0</v>
      </c>
      <c r="U138" s="285">
        <v>0</v>
      </c>
      <c r="V138" s="285">
        <v>0</v>
      </c>
    </row>
    <row r="139" spans="1:22" x14ac:dyDescent="0.3">
      <c r="A139" s="228"/>
      <c r="B139" s="228"/>
      <c r="C139" s="228"/>
      <c r="D139" s="228"/>
      <c r="E139" s="228"/>
      <c r="F139" s="228"/>
      <c r="G139" s="228"/>
      <c r="H139" s="71"/>
      <c r="I139" s="72" t="s">
        <v>28</v>
      </c>
      <c r="J139" s="73">
        <f>SUM(J138:J138)</f>
        <v>0</v>
      </c>
      <c r="K139" s="73">
        <f>SUM(K138:K138)</f>
        <v>0</v>
      </c>
      <c r="L139" s="73">
        <f>SUM(L138:L138)</f>
        <v>0</v>
      </c>
      <c r="M139" s="73">
        <f>SUM(M138:M138)</f>
        <v>0</v>
      </c>
      <c r="N139" s="277"/>
      <c r="O139" s="277"/>
      <c r="P139" s="277"/>
      <c r="Q139" s="277"/>
      <c r="R139" s="277"/>
      <c r="S139" s="277"/>
      <c r="T139" s="277"/>
      <c r="U139" s="277"/>
      <c r="V139" s="277"/>
    </row>
    <row r="140" spans="1:22" ht="17.399999999999999" x14ac:dyDescent="0.3">
      <c r="A140" s="224" t="s">
        <v>227</v>
      </c>
      <c r="B140" s="225"/>
      <c r="C140" s="225"/>
      <c r="D140" s="225"/>
      <c r="E140" s="225"/>
      <c r="F140" s="225"/>
      <c r="G140" s="225"/>
      <c r="H140" s="225"/>
      <c r="I140" s="225"/>
      <c r="J140" s="225"/>
      <c r="K140" s="225"/>
      <c r="L140" s="225"/>
      <c r="M140" s="225"/>
      <c r="N140" s="162"/>
      <c r="O140" s="162"/>
      <c r="P140" s="162"/>
      <c r="Q140" s="162"/>
      <c r="R140" s="162"/>
      <c r="S140" s="162"/>
      <c r="T140" s="162"/>
      <c r="U140" s="162"/>
      <c r="V140" s="162"/>
    </row>
    <row r="141" spans="1:22" x14ac:dyDescent="0.3">
      <c r="A141" s="227" t="s">
        <v>134</v>
      </c>
      <c r="B141" s="227" t="s">
        <v>135</v>
      </c>
      <c r="C141" s="227" t="s">
        <v>228</v>
      </c>
      <c r="D141" s="227" t="s">
        <v>1</v>
      </c>
      <c r="E141" s="227">
        <v>630</v>
      </c>
      <c r="F141" s="227">
        <v>900</v>
      </c>
      <c r="G141" s="214">
        <v>45267</v>
      </c>
      <c r="H141" s="71">
        <v>1</v>
      </c>
      <c r="I141" s="71" t="s">
        <v>229</v>
      </c>
      <c r="J141" s="62">
        <v>6</v>
      </c>
      <c r="K141" s="62">
        <v>6</v>
      </c>
      <c r="L141" s="62">
        <v>6</v>
      </c>
      <c r="M141" s="62">
        <v>1</v>
      </c>
      <c r="N141" s="285">
        <f>(L146+K146+J146/3)</f>
        <v>693</v>
      </c>
      <c r="O141" s="285">
        <v>405</v>
      </c>
      <c r="P141" s="285">
        <v>405</v>
      </c>
      <c r="Q141" s="285">
        <v>400</v>
      </c>
      <c r="R141" s="285">
        <v>235</v>
      </c>
      <c r="S141" s="285">
        <v>236</v>
      </c>
      <c r="T141" s="285">
        <v>233</v>
      </c>
      <c r="U141" s="296">
        <f>(N141/F141)*100</f>
        <v>77</v>
      </c>
      <c r="V141" s="285">
        <f>MAX(J146:L146)/F141*10</f>
        <v>3.5</v>
      </c>
    </row>
    <row r="142" spans="1:22" x14ac:dyDescent="0.3">
      <c r="A142" s="231"/>
      <c r="B142" s="231"/>
      <c r="C142" s="231"/>
      <c r="D142" s="231"/>
      <c r="E142" s="231"/>
      <c r="F142" s="231"/>
      <c r="G142" s="231"/>
      <c r="H142" s="71">
        <v>2</v>
      </c>
      <c r="I142" s="71" t="s">
        <v>230</v>
      </c>
      <c r="J142" s="62">
        <v>81</v>
      </c>
      <c r="K142" s="62">
        <v>65</v>
      </c>
      <c r="L142" s="62">
        <v>54</v>
      </c>
      <c r="M142" s="62">
        <v>12</v>
      </c>
      <c r="N142" s="286"/>
      <c r="O142" s="286"/>
      <c r="P142" s="286"/>
      <c r="Q142" s="286"/>
      <c r="R142" s="286"/>
      <c r="S142" s="286"/>
      <c r="T142" s="286"/>
      <c r="U142" s="297"/>
      <c r="V142" s="286"/>
    </row>
    <row r="143" spans="1:22" x14ac:dyDescent="0.3">
      <c r="A143" s="231"/>
      <c r="B143" s="231"/>
      <c r="C143" s="231"/>
      <c r="D143" s="231"/>
      <c r="E143" s="231"/>
      <c r="F143" s="231"/>
      <c r="G143" s="231"/>
      <c r="H143" s="71">
        <v>3</v>
      </c>
      <c r="I143" s="71" t="s">
        <v>231</v>
      </c>
      <c r="J143" s="62">
        <v>132</v>
      </c>
      <c r="K143" s="62">
        <v>130</v>
      </c>
      <c r="L143" s="62">
        <v>132</v>
      </c>
      <c r="M143" s="62">
        <v>9</v>
      </c>
      <c r="N143" s="286"/>
      <c r="O143" s="286"/>
      <c r="P143" s="286"/>
      <c r="Q143" s="286"/>
      <c r="R143" s="286"/>
      <c r="S143" s="286"/>
      <c r="T143" s="286"/>
      <c r="U143" s="297"/>
      <c r="V143" s="286"/>
    </row>
    <row r="144" spans="1:22" x14ac:dyDescent="0.3">
      <c r="A144" s="231"/>
      <c r="B144" s="231"/>
      <c r="C144" s="231"/>
      <c r="D144" s="231"/>
      <c r="E144" s="231"/>
      <c r="F144" s="231"/>
      <c r="G144" s="231"/>
      <c r="H144" s="71">
        <v>4</v>
      </c>
      <c r="I144" s="71" t="s">
        <v>232</v>
      </c>
      <c r="J144" s="62">
        <v>4</v>
      </c>
      <c r="K144" s="62">
        <v>7</v>
      </c>
      <c r="L144" s="62">
        <v>3</v>
      </c>
      <c r="M144" s="62">
        <v>1</v>
      </c>
      <c r="N144" s="286"/>
      <c r="O144" s="286"/>
      <c r="P144" s="286"/>
      <c r="Q144" s="286"/>
      <c r="R144" s="286"/>
      <c r="S144" s="286"/>
      <c r="T144" s="286"/>
      <c r="U144" s="297"/>
      <c r="V144" s="286"/>
    </row>
    <row r="145" spans="1:22" x14ac:dyDescent="0.3">
      <c r="A145" s="231"/>
      <c r="B145" s="231"/>
      <c r="C145" s="231"/>
      <c r="D145" s="231"/>
      <c r="E145" s="231"/>
      <c r="F145" s="231"/>
      <c r="G145" s="231"/>
      <c r="H145" s="71">
        <v>5</v>
      </c>
      <c r="I145" s="71" t="s">
        <v>233</v>
      </c>
      <c r="J145" s="62">
        <v>92</v>
      </c>
      <c r="K145" s="62">
        <v>95</v>
      </c>
      <c r="L145" s="62">
        <v>90</v>
      </c>
      <c r="M145" s="62">
        <v>8</v>
      </c>
      <c r="N145" s="286"/>
      <c r="O145" s="286"/>
      <c r="P145" s="286"/>
      <c r="Q145" s="286"/>
      <c r="R145" s="286"/>
      <c r="S145" s="286"/>
      <c r="T145" s="286"/>
      <c r="U145" s="297"/>
      <c r="V145" s="286"/>
    </row>
    <row r="146" spans="1:22" x14ac:dyDescent="0.3">
      <c r="A146" s="231"/>
      <c r="B146" s="231"/>
      <c r="C146" s="231"/>
      <c r="D146" s="228"/>
      <c r="E146" s="228"/>
      <c r="F146" s="228"/>
      <c r="G146" s="228"/>
      <c r="H146" s="78"/>
      <c r="I146" s="72" t="s">
        <v>28</v>
      </c>
      <c r="J146" s="73">
        <f>SUM(J141:J145)</f>
        <v>315</v>
      </c>
      <c r="K146" s="73">
        <f>SUM(K141:K145)</f>
        <v>303</v>
      </c>
      <c r="L146" s="73">
        <f>SUM(L141:L145)</f>
        <v>285</v>
      </c>
      <c r="M146" s="73">
        <f>SUM(M141:M145)</f>
        <v>31</v>
      </c>
      <c r="N146" s="277"/>
      <c r="O146" s="277"/>
      <c r="P146" s="277"/>
      <c r="Q146" s="277"/>
      <c r="R146" s="277"/>
      <c r="S146" s="277"/>
      <c r="T146" s="277"/>
      <c r="U146" s="298"/>
      <c r="V146" s="277"/>
    </row>
    <row r="147" spans="1:22" x14ac:dyDescent="0.3">
      <c r="A147" s="231"/>
      <c r="B147" s="231"/>
      <c r="C147" s="231"/>
      <c r="D147" s="227" t="s">
        <v>6</v>
      </c>
      <c r="E147" s="227">
        <v>630</v>
      </c>
      <c r="F147" s="227">
        <v>900</v>
      </c>
      <c r="G147" s="214">
        <v>45267</v>
      </c>
      <c r="H147" s="71">
        <v>1</v>
      </c>
      <c r="I147" s="71" t="s">
        <v>234</v>
      </c>
      <c r="J147" s="62">
        <v>61</v>
      </c>
      <c r="K147" s="62">
        <v>49</v>
      </c>
      <c r="L147" s="62">
        <v>50</v>
      </c>
      <c r="M147" s="62">
        <v>11</v>
      </c>
      <c r="N147" s="285">
        <f>(L151+K151+J151/3)</f>
        <v>551.66666666666663</v>
      </c>
      <c r="O147" s="285">
        <v>398</v>
      </c>
      <c r="P147" s="285">
        <v>400</v>
      </c>
      <c r="Q147" s="285">
        <v>399</v>
      </c>
      <c r="R147" s="285">
        <v>228</v>
      </c>
      <c r="S147" s="285">
        <v>229</v>
      </c>
      <c r="T147" s="285">
        <v>228</v>
      </c>
      <c r="U147" s="285">
        <f>(N147/F147)*100</f>
        <v>61.296296296296291</v>
      </c>
      <c r="V147" s="296">
        <f>MAX(J151:L151)/F147*10</f>
        <v>2.9222222222222221</v>
      </c>
    </row>
    <row r="148" spans="1:22" x14ac:dyDescent="0.3">
      <c r="A148" s="231"/>
      <c r="B148" s="231"/>
      <c r="C148" s="231"/>
      <c r="D148" s="231"/>
      <c r="E148" s="231"/>
      <c r="F148" s="231"/>
      <c r="G148" s="231"/>
      <c r="H148" s="71">
        <v>2</v>
      </c>
      <c r="I148" s="71" t="s">
        <v>235</v>
      </c>
      <c r="J148" s="62">
        <v>53</v>
      </c>
      <c r="K148" s="62">
        <v>41</v>
      </c>
      <c r="L148" s="62">
        <v>32</v>
      </c>
      <c r="M148" s="62">
        <v>10</v>
      </c>
      <c r="N148" s="286"/>
      <c r="O148" s="286"/>
      <c r="P148" s="286"/>
      <c r="Q148" s="286"/>
      <c r="R148" s="286"/>
      <c r="S148" s="286"/>
      <c r="T148" s="286"/>
      <c r="U148" s="286"/>
      <c r="V148" s="297"/>
    </row>
    <row r="149" spans="1:22" x14ac:dyDescent="0.3">
      <c r="A149" s="231"/>
      <c r="B149" s="231"/>
      <c r="C149" s="231"/>
      <c r="D149" s="231"/>
      <c r="E149" s="231"/>
      <c r="F149" s="231"/>
      <c r="G149" s="231"/>
      <c r="H149" s="71">
        <v>3</v>
      </c>
      <c r="I149" s="71" t="s">
        <v>236</v>
      </c>
      <c r="J149" s="62">
        <v>127</v>
      </c>
      <c r="K149" s="62">
        <v>125</v>
      </c>
      <c r="L149" s="62">
        <v>124</v>
      </c>
      <c r="M149" s="62">
        <v>6</v>
      </c>
      <c r="N149" s="286"/>
      <c r="O149" s="286"/>
      <c r="P149" s="286"/>
      <c r="Q149" s="286"/>
      <c r="R149" s="286"/>
      <c r="S149" s="286"/>
      <c r="T149" s="286"/>
      <c r="U149" s="286"/>
      <c r="V149" s="297"/>
    </row>
    <row r="150" spans="1:22" x14ac:dyDescent="0.3">
      <c r="A150" s="231"/>
      <c r="B150" s="231"/>
      <c r="C150" s="231"/>
      <c r="D150" s="231"/>
      <c r="E150" s="231"/>
      <c r="F150" s="231"/>
      <c r="G150" s="231"/>
      <c r="H150" s="71">
        <v>4</v>
      </c>
      <c r="I150" s="71" t="s">
        <v>566</v>
      </c>
      <c r="J150" s="62">
        <v>22</v>
      </c>
      <c r="K150" s="62">
        <v>20</v>
      </c>
      <c r="L150" s="62">
        <v>23</v>
      </c>
      <c r="M150" s="62">
        <v>3</v>
      </c>
      <c r="N150" s="286"/>
      <c r="O150" s="286"/>
      <c r="P150" s="286"/>
      <c r="Q150" s="286"/>
      <c r="R150" s="286"/>
      <c r="S150" s="286"/>
      <c r="T150" s="286"/>
      <c r="U150" s="286"/>
      <c r="V150" s="297"/>
    </row>
    <row r="151" spans="1:22" x14ac:dyDescent="0.3">
      <c r="A151" s="228"/>
      <c r="B151" s="228"/>
      <c r="C151" s="228"/>
      <c r="D151" s="228"/>
      <c r="E151" s="228"/>
      <c r="F151" s="228"/>
      <c r="G151" s="228"/>
      <c r="H151" s="71"/>
      <c r="I151" s="72" t="s">
        <v>28</v>
      </c>
      <c r="J151" s="73">
        <f>SUM(J147:J150)</f>
        <v>263</v>
      </c>
      <c r="K151" s="73">
        <f>SUM(K147:K150)</f>
        <v>235</v>
      </c>
      <c r="L151" s="73">
        <f>SUM(L147:L150)</f>
        <v>229</v>
      </c>
      <c r="M151" s="73">
        <f>SUM(M147:M150)</f>
        <v>30</v>
      </c>
      <c r="N151" s="277"/>
      <c r="O151" s="277"/>
      <c r="P151" s="277"/>
      <c r="Q151" s="277"/>
      <c r="R151" s="277"/>
      <c r="S151" s="277"/>
      <c r="T151" s="277"/>
      <c r="U151" s="277"/>
      <c r="V151" s="298"/>
    </row>
    <row r="152" spans="1:22" x14ac:dyDescent="0.3">
      <c r="A152" s="231" t="s">
        <v>134</v>
      </c>
      <c r="B152" s="231" t="s">
        <v>135</v>
      </c>
      <c r="C152" s="231" t="s">
        <v>237</v>
      </c>
      <c r="D152" s="231" t="s">
        <v>1</v>
      </c>
      <c r="E152" s="231">
        <v>250</v>
      </c>
      <c r="F152" s="231">
        <v>351</v>
      </c>
      <c r="G152" s="214">
        <v>45267</v>
      </c>
      <c r="H152" s="71">
        <v>1</v>
      </c>
      <c r="I152" s="71" t="s">
        <v>238</v>
      </c>
      <c r="J152" s="62">
        <v>0</v>
      </c>
      <c r="K152" s="62">
        <v>0</v>
      </c>
      <c r="L152" s="62">
        <v>0</v>
      </c>
      <c r="M152" s="62">
        <v>0</v>
      </c>
      <c r="N152" s="285">
        <f>(L159+K159+J159/3)</f>
        <v>325.66666666666669</v>
      </c>
      <c r="O152" s="285">
        <v>390</v>
      </c>
      <c r="P152" s="285">
        <v>393</v>
      </c>
      <c r="Q152" s="285">
        <v>393</v>
      </c>
      <c r="R152" s="285">
        <v>230</v>
      </c>
      <c r="S152" s="285">
        <v>230</v>
      </c>
      <c r="T152" s="285">
        <v>229</v>
      </c>
      <c r="U152" s="296">
        <f>(N152/F152)*100</f>
        <v>92.782526115859454</v>
      </c>
      <c r="V152" s="296">
        <f>MAX(J159:L159)/F152*10</f>
        <v>4.0740740740740735</v>
      </c>
    </row>
    <row r="153" spans="1:22" x14ac:dyDescent="0.3">
      <c r="A153" s="231"/>
      <c r="B153" s="231"/>
      <c r="C153" s="231"/>
      <c r="D153" s="231"/>
      <c r="E153" s="231"/>
      <c r="F153" s="231"/>
      <c r="G153" s="231"/>
      <c r="H153" s="71">
        <v>2</v>
      </c>
      <c r="I153" s="71" t="s">
        <v>239</v>
      </c>
      <c r="J153" s="62">
        <v>15</v>
      </c>
      <c r="K153" s="62">
        <v>17</v>
      </c>
      <c r="L153" s="62">
        <v>16</v>
      </c>
      <c r="M153" s="62">
        <v>4</v>
      </c>
      <c r="N153" s="286"/>
      <c r="O153" s="286"/>
      <c r="P153" s="286"/>
      <c r="Q153" s="286"/>
      <c r="R153" s="286"/>
      <c r="S153" s="286"/>
      <c r="T153" s="286"/>
      <c r="U153" s="297"/>
      <c r="V153" s="297"/>
    </row>
    <row r="154" spans="1:22" x14ac:dyDescent="0.3">
      <c r="A154" s="231"/>
      <c r="B154" s="231"/>
      <c r="C154" s="231"/>
      <c r="D154" s="231"/>
      <c r="E154" s="231"/>
      <c r="F154" s="231"/>
      <c r="G154" s="231"/>
      <c r="H154" s="71">
        <v>3</v>
      </c>
      <c r="I154" s="71" t="s">
        <v>240</v>
      </c>
      <c r="J154" s="62">
        <v>28</v>
      </c>
      <c r="K154" s="62">
        <v>20</v>
      </c>
      <c r="L154" s="62">
        <v>24</v>
      </c>
      <c r="M154" s="62">
        <v>6</v>
      </c>
      <c r="N154" s="286"/>
      <c r="O154" s="286"/>
      <c r="P154" s="286"/>
      <c r="Q154" s="286"/>
      <c r="R154" s="286"/>
      <c r="S154" s="286"/>
      <c r="T154" s="286"/>
      <c r="U154" s="297"/>
      <c r="V154" s="297"/>
    </row>
    <row r="155" spans="1:22" x14ac:dyDescent="0.3">
      <c r="A155" s="231"/>
      <c r="B155" s="231"/>
      <c r="C155" s="231"/>
      <c r="D155" s="231"/>
      <c r="E155" s="231"/>
      <c r="F155" s="231"/>
      <c r="G155" s="231"/>
      <c r="H155" s="71">
        <v>4</v>
      </c>
      <c r="I155" s="71" t="s">
        <v>567</v>
      </c>
      <c r="J155" s="62">
        <v>32</v>
      </c>
      <c r="K155" s="62">
        <v>29</v>
      </c>
      <c r="L155" s="62">
        <v>31</v>
      </c>
      <c r="M155" s="62">
        <v>8</v>
      </c>
      <c r="N155" s="286"/>
      <c r="O155" s="286"/>
      <c r="P155" s="286"/>
      <c r="Q155" s="286"/>
      <c r="R155" s="286"/>
      <c r="S155" s="286"/>
      <c r="T155" s="286"/>
      <c r="U155" s="297"/>
      <c r="V155" s="297"/>
    </row>
    <row r="156" spans="1:22" x14ac:dyDescent="0.3">
      <c r="A156" s="231"/>
      <c r="B156" s="231"/>
      <c r="C156" s="231"/>
      <c r="D156" s="231"/>
      <c r="E156" s="231"/>
      <c r="F156" s="231"/>
      <c r="G156" s="231"/>
      <c r="H156" s="71">
        <v>5</v>
      </c>
      <c r="I156" s="71" t="s">
        <v>241</v>
      </c>
      <c r="J156" s="62">
        <v>36</v>
      </c>
      <c r="K156" s="62">
        <v>39</v>
      </c>
      <c r="L156" s="62">
        <v>36</v>
      </c>
      <c r="M156" s="62">
        <v>9</v>
      </c>
      <c r="N156" s="286"/>
      <c r="O156" s="286"/>
      <c r="P156" s="286"/>
      <c r="Q156" s="286"/>
      <c r="R156" s="286"/>
      <c r="S156" s="286"/>
      <c r="T156" s="286"/>
      <c r="U156" s="297"/>
      <c r="V156" s="297"/>
    </row>
    <row r="157" spans="1:22" x14ac:dyDescent="0.3">
      <c r="A157" s="231"/>
      <c r="B157" s="231"/>
      <c r="C157" s="231"/>
      <c r="D157" s="231"/>
      <c r="E157" s="231"/>
      <c r="F157" s="231"/>
      <c r="G157" s="231"/>
      <c r="H157" s="71">
        <v>6</v>
      </c>
      <c r="I157" s="71" t="s">
        <v>242</v>
      </c>
      <c r="J157" s="62">
        <v>27</v>
      </c>
      <c r="K157" s="62">
        <v>29</v>
      </c>
      <c r="L157" s="62">
        <v>25</v>
      </c>
      <c r="M157" s="62">
        <v>8</v>
      </c>
      <c r="N157" s="286"/>
      <c r="O157" s="286"/>
      <c r="P157" s="286"/>
      <c r="Q157" s="286"/>
      <c r="R157" s="286"/>
      <c r="S157" s="286"/>
      <c r="T157" s="286"/>
      <c r="U157" s="297"/>
      <c r="V157" s="297"/>
    </row>
    <row r="158" spans="1:22" ht="33.75" customHeight="1" x14ac:dyDescent="0.3">
      <c r="A158" s="231"/>
      <c r="B158" s="231"/>
      <c r="C158" s="231"/>
      <c r="D158" s="231"/>
      <c r="E158" s="231"/>
      <c r="F158" s="231"/>
      <c r="G158" s="231"/>
      <c r="H158" s="71">
        <v>7</v>
      </c>
      <c r="I158" s="71" t="s">
        <v>243</v>
      </c>
      <c r="J158" s="62">
        <v>5</v>
      </c>
      <c r="K158" s="62">
        <v>5</v>
      </c>
      <c r="L158" s="62">
        <v>7</v>
      </c>
      <c r="M158" s="62">
        <v>2</v>
      </c>
      <c r="N158" s="286"/>
      <c r="O158" s="286"/>
      <c r="P158" s="286"/>
      <c r="Q158" s="286"/>
      <c r="R158" s="286"/>
      <c r="S158" s="286"/>
      <c r="T158" s="286"/>
      <c r="U158" s="297"/>
      <c r="V158" s="297"/>
    </row>
    <row r="159" spans="1:22" x14ac:dyDescent="0.3">
      <c r="A159" s="228"/>
      <c r="B159" s="228"/>
      <c r="C159" s="228"/>
      <c r="D159" s="228"/>
      <c r="E159" s="228"/>
      <c r="F159" s="228"/>
      <c r="G159" s="228"/>
      <c r="H159" s="71"/>
      <c r="I159" s="72" t="s">
        <v>28</v>
      </c>
      <c r="J159" s="73">
        <f>SUM(J152:J158)</f>
        <v>143</v>
      </c>
      <c r="K159" s="73">
        <f>SUM(K152:K158)</f>
        <v>139</v>
      </c>
      <c r="L159" s="73">
        <f>SUM(L152:L158)</f>
        <v>139</v>
      </c>
      <c r="M159" s="73">
        <f>SUM(M152:M158)</f>
        <v>37</v>
      </c>
      <c r="N159" s="277"/>
      <c r="O159" s="277"/>
      <c r="P159" s="277"/>
      <c r="Q159" s="277"/>
      <c r="R159" s="277"/>
      <c r="S159" s="277"/>
      <c r="T159" s="277"/>
      <c r="U159" s="298"/>
      <c r="V159" s="298"/>
    </row>
    <row r="160" spans="1:22" x14ac:dyDescent="0.3">
      <c r="A160" s="227" t="s">
        <v>134</v>
      </c>
      <c r="B160" s="227" t="s">
        <v>135</v>
      </c>
      <c r="C160" s="227" t="s">
        <v>244</v>
      </c>
      <c r="D160" s="227" t="s">
        <v>1</v>
      </c>
      <c r="E160" s="227">
        <v>400</v>
      </c>
      <c r="F160" s="227">
        <v>580</v>
      </c>
      <c r="G160" s="214">
        <v>45267</v>
      </c>
      <c r="H160" s="71">
        <v>1</v>
      </c>
      <c r="I160" s="71" t="s">
        <v>245</v>
      </c>
      <c r="J160" s="62">
        <v>42</v>
      </c>
      <c r="K160" s="62">
        <v>39</v>
      </c>
      <c r="L160" s="62">
        <v>32</v>
      </c>
      <c r="M160" s="62">
        <v>8</v>
      </c>
      <c r="N160" s="285">
        <f>(L165+K165+J165/3)</f>
        <v>377.33333333333331</v>
      </c>
      <c r="O160" s="285">
        <v>390</v>
      </c>
      <c r="P160" s="285">
        <v>390</v>
      </c>
      <c r="Q160" s="285">
        <v>390</v>
      </c>
      <c r="R160" s="285">
        <v>230</v>
      </c>
      <c r="S160" s="285">
        <v>230</v>
      </c>
      <c r="T160" s="285">
        <v>230</v>
      </c>
      <c r="U160" s="296">
        <f>(N160/F160)*100</f>
        <v>65.05747126436782</v>
      </c>
      <c r="V160" s="296">
        <f>MAX(J165:L165)/F160*10</f>
        <v>3.0172413793103448</v>
      </c>
    </row>
    <row r="161" spans="1:22" x14ac:dyDescent="0.3">
      <c r="A161" s="231"/>
      <c r="B161" s="231"/>
      <c r="C161" s="231"/>
      <c r="D161" s="231"/>
      <c r="E161" s="231"/>
      <c r="F161" s="231"/>
      <c r="G161" s="231"/>
      <c r="H161" s="71">
        <v>2</v>
      </c>
      <c r="I161" s="71" t="s">
        <v>246</v>
      </c>
      <c r="J161" s="62">
        <v>34</v>
      </c>
      <c r="K161" s="62">
        <v>31</v>
      </c>
      <c r="L161" s="62">
        <v>29</v>
      </c>
      <c r="M161" s="62">
        <v>7</v>
      </c>
      <c r="N161" s="286"/>
      <c r="O161" s="286"/>
      <c r="P161" s="286"/>
      <c r="Q161" s="286"/>
      <c r="R161" s="286"/>
      <c r="S161" s="286"/>
      <c r="T161" s="286"/>
      <c r="U161" s="297"/>
      <c r="V161" s="297"/>
    </row>
    <row r="162" spans="1:22" x14ac:dyDescent="0.3">
      <c r="A162" s="231"/>
      <c r="B162" s="231"/>
      <c r="C162" s="231"/>
      <c r="D162" s="231"/>
      <c r="E162" s="231"/>
      <c r="F162" s="231"/>
      <c r="G162" s="231"/>
      <c r="H162" s="71">
        <v>3</v>
      </c>
      <c r="I162" s="71" t="s">
        <v>247</v>
      </c>
      <c r="J162" s="62">
        <v>32</v>
      </c>
      <c r="K162" s="62">
        <v>29</v>
      </c>
      <c r="L162" s="62">
        <v>37</v>
      </c>
      <c r="M162" s="62">
        <v>9</v>
      </c>
      <c r="N162" s="286"/>
      <c r="O162" s="286"/>
      <c r="P162" s="286"/>
      <c r="Q162" s="286"/>
      <c r="R162" s="286"/>
      <c r="S162" s="286"/>
      <c r="T162" s="286"/>
      <c r="U162" s="297"/>
      <c r="V162" s="297"/>
    </row>
    <row r="163" spans="1:22" x14ac:dyDescent="0.3">
      <c r="A163" s="231"/>
      <c r="B163" s="231"/>
      <c r="C163" s="231"/>
      <c r="D163" s="231"/>
      <c r="E163" s="231"/>
      <c r="F163" s="231"/>
      <c r="G163" s="231"/>
      <c r="H163" s="71">
        <v>4</v>
      </c>
      <c r="I163" s="71" t="s">
        <v>248</v>
      </c>
      <c r="J163" s="62">
        <v>33</v>
      </c>
      <c r="K163" s="62">
        <v>31</v>
      </c>
      <c r="L163" s="62">
        <v>29</v>
      </c>
      <c r="M163" s="62">
        <v>9</v>
      </c>
      <c r="N163" s="286"/>
      <c r="O163" s="286"/>
      <c r="P163" s="286"/>
      <c r="Q163" s="286"/>
      <c r="R163" s="286"/>
      <c r="S163" s="286"/>
      <c r="T163" s="286"/>
      <c r="U163" s="297"/>
      <c r="V163" s="297"/>
    </row>
    <row r="164" spans="1:22" x14ac:dyDescent="0.3">
      <c r="A164" s="231"/>
      <c r="B164" s="231"/>
      <c r="C164" s="231"/>
      <c r="D164" s="231"/>
      <c r="E164" s="231"/>
      <c r="F164" s="231"/>
      <c r="G164" s="231"/>
      <c r="H164" s="71">
        <v>5</v>
      </c>
      <c r="I164" s="71" t="s">
        <v>249</v>
      </c>
      <c r="J164" s="62">
        <v>34</v>
      </c>
      <c r="K164" s="62">
        <v>31</v>
      </c>
      <c r="L164" s="62">
        <v>31</v>
      </c>
      <c r="M164" s="62">
        <v>4</v>
      </c>
      <c r="N164" s="286"/>
      <c r="O164" s="286"/>
      <c r="P164" s="286"/>
      <c r="Q164" s="286"/>
      <c r="R164" s="286"/>
      <c r="S164" s="286"/>
      <c r="T164" s="286"/>
      <c r="U164" s="297"/>
      <c r="V164" s="297"/>
    </row>
    <row r="165" spans="1:22" x14ac:dyDescent="0.3">
      <c r="A165" s="228"/>
      <c r="B165" s="228"/>
      <c r="C165" s="228"/>
      <c r="D165" s="228"/>
      <c r="E165" s="228"/>
      <c r="F165" s="228"/>
      <c r="G165" s="228"/>
      <c r="H165" s="71"/>
      <c r="I165" s="72" t="s">
        <v>28</v>
      </c>
      <c r="J165" s="73">
        <f>SUM(J160:J164)</f>
        <v>175</v>
      </c>
      <c r="K165" s="73">
        <f>SUM(K160:K164)</f>
        <v>161</v>
      </c>
      <c r="L165" s="73">
        <f>SUM(L160:L164)</f>
        <v>158</v>
      </c>
      <c r="M165" s="73">
        <f>SUM(M160:M164)</f>
        <v>37</v>
      </c>
      <c r="N165" s="277"/>
      <c r="O165" s="277"/>
      <c r="P165" s="277"/>
      <c r="Q165" s="277"/>
      <c r="R165" s="277"/>
      <c r="S165" s="277"/>
      <c r="T165" s="277"/>
      <c r="U165" s="298"/>
      <c r="V165" s="298"/>
    </row>
    <row r="166" spans="1:22" x14ac:dyDescent="0.3">
      <c r="A166" s="227" t="s">
        <v>134</v>
      </c>
      <c r="B166" s="227" t="s">
        <v>135</v>
      </c>
      <c r="C166" s="227" t="s">
        <v>250</v>
      </c>
      <c r="D166" s="227" t="s">
        <v>1</v>
      </c>
      <c r="E166" s="227">
        <v>400</v>
      </c>
      <c r="F166" s="227">
        <v>580</v>
      </c>
      <c r="G166" s="214">
        <v>45267</v>
      </c>
      <c r="H166" s="71">
        <v>1</v>
      </c>
      <c r="I166" s="71" t="s">
        <v>251</v>
      </c>
      <c r="J166" s="62">
        <v>26</v>
      </c>
      <c r="K166" s="62">
        <v>32</v>
      </c>
      <c r="L166" s="62">
        <v>34</v>
      </c>
      <c r="M166" s="62">
        <v>5</v>
      </c>
      <c r="N166" s="296">
        <f>(L171+K171+J171/3)</f>
        <v>285.66666666666669</v>
      </c>
      <c r="O166" s="285">
        <v>390</v>
      </c>
      <c r="P166" s="285">
        <v>390</v>
      </c>
      <c r="Q166" s="285">
        <v>389</v>
      </c>
      <c r="R166" s="285">
        <v>230</v>
      </c>
      <c r="S166" s="285">
        <v>229</v>
      </c>
      <c r="T166" s="285">
        <v>231</v>
      </c>
      <c r="U166" s="296">
        <f>(N166/F166)*100</f>
        <v>49.252873563218394</v>
      </c>
      <c r="V166" s="296">
        <f>MAX(J171:L171)/F166*10</f>
        <v>2.2068965517241379</v>
      </c>
    </row>
    <row r="167" spans="1:22" x14ac:dyDescent="0.3">
      <c r="A167" s="231"/>
      <c r="B167" s="231"/>
      <c r="C167" s="231"/>
      <c r="D167" s="231"/>
      <c r="E167" s="231"/>
      <c r="F167" s="231"/>
      <c r="G167" s="231"/>
      <c r="H167" s="71">
        <v>2</v>
      </c>
      <c r="I167" s="71" t="s">
        <v>252</v>
      </c>
      <c r="J167" s="62">
        <v>41</v>
      </c>
      <c r="K167" s="62">
        <v>33</v>
      </c>
      <c r="L167" s="62">
        <v>31</v>
      </c>
      <c r="M167" s="62">
        <v>6</v>
      </c>
      <c r="N167" s="297"/>
      <c r="O167" s="286"/>
      <c r="P167" s="286"/>
      <c r="Q167" s="286"/>
      <c r="R167" s="286"/>
      <c r="S167" s="286"/>
      <c r="T167" s="286"/>
      <c r="U167" s="297"/>
      <c r="V167" s="297"/>
    </row>
    <row r="168" spans="1:22" x14ac:dyDescent="0.3">
      <c r="A168" s="231"/>
      <c r="B168" s="231"/>
      <c r="C168" s="231"/>
      <c r="D168" s="231"/>
      <c r="E168" s="231"/>
      <c r="F168" s="231"/>
      <c r="G168" s="231"/>
      <c r="H168" s="71">
        <v>3</v>
      </c>
      <c r="I168" s="71" t="s">
        <v>253</v>
      </c>
      <c r="J168" s="62">
        <v>24</v>
      </c>
      <c r="K168" s="62">
        <v>22</v>
      </c>
      <c r="L168" s="62">
        <v>22</v>
      </c>
      <c r="M168" s="62">
        <v>4</v>
      </c>
      <c r="N168" s="297"/>
      <c r="O168" s="286"/>
      <c r="P168" s="286"/>
      <c r="Q168" s="286"/>
      <c r="R168" s="286"/>
      <c r="S168" s="286"/>
      <c r="T168" s="286"/>
      <c r="U168" s="297"/>
      <c r="V168" s="297"/>
    </row>
    <row r="169" spans="1:22" x14ac:dyDescent="0.3">
      <c r="A169" s="231"/>
      <c r="B169" s="231"/>
      <c r="C169" s="231"/>
      <c r="D169" s="231"/>
      <c r="E169" s="231"/>
      <c r="F169" s="231"/>
      <c r="G169" s="231"/>
      <c r="H169" s="71">
        <v>4</v>
      </c>
      <c r="I169" s="71" t="s">
        <v>254</v>
      </c>
      <c r="J169" s="62">
        <v>33</v>
      </c>
      <c r="K169" s="62">
        <v>28</v>
      </c>
      <c r="L169" s="62">
        <v>33</v>
      </c>
      <c r="M169" s="62">
        <v>6</v>
      </c>
      <c r="N169" s="297"/>
      <c r="O169" s="286"/>
      <c r="P169" s="286"/>
      <c r="Q169" s="286"/>
      <c r="R169" s="286"/>
      <c r="S169" s="286"/>
      <c r="T169" s="286"/>
      <c r="U169" s="297"/>
      <c r="V169" s="297"/>
    </row>
    <row r="170" spans="1:22" x14ac:dyDescent="0.3">
      <c r="A170" s="231"/>
      <c r="B170" s="231"/>
      <c r="C170" s="231"/>
      <c r="D170" s="231"/>
      <c r="E170" s="231"/>
      <c r="F170" s="231"/>
      <c r="G170" s="231"/>
      <c r="H170" s="71">
        <v>5</v>
      </c>
      <c r="I170" s="71" t="s">
        <v>568</v>
      </c>
      <c r="J170" s="62">
        <v>4</v>
      </c>
      <c r="K170" s="62">
        <v>5</v>
      </c>
      <c r="L170" s="62">
        <v>3</v>
      </c>
      <c r="M170" s="62">
        <v>1</v>
      </c>
      <c r="N170" s="297"/>
      <c r="O170" s="286"/>
      <c r="P170" s="286"/>
      <c r="Q170" s="286"/>
      <c r="R170" s="286"/>
      <c r="S170" s="286"/>
      <c r="T170" s="286"/>
      <c r="U170" s="297"/>
      <c r="V170" s="297"/>
    </row>
    <row r="171" spans="1:22" x14ac:dyDescent="0.3">
      <c r="A171" s="228"/>
      <c r="B171" s="228"/>
      <c r="C171" s="228"/>
      <c r="D171" s="228"/>
      <c r="E171" s="228"/>
      <c r="F171" s="228"/>
      <c r="G171" s="228"/>
      <c r="H171" s="71"/>
      <c r="I171" s="72" t="s">
        <v>28</v>
      </c>
      <c r="J171" s="73">
        <f>SUM(J166:J170)</f>
        <v>128</v>
      </c>
      <c r="K171" s="73">
        <f>SUM(K166:K170)</f>
        <v>120</v>
      </c>
      <c r="L171" s="73">
        <f>SUM(L166:L170)</f>
        <v>123</v>
      </c>
      <c r="M171" s="73">
        <f>SUM(M166:M170)</f>
        <v>22</v>
      </c>
      <c r="N171" s="298"/>
      <c r="O171" s="277"/>
      <c r="P171" s="277"/>
      <c r="Q171" s="277"/>
      <c r="R171" s="277"/>
      <c r="S171" s="277"/>
      <c r="T171" s="277"/>
      <c r="U171" s="298"/>
      <c r="V171" s="298"/>
    </row>
    <row r="172" spans="1:22" x14ac:dyDescent="0.3">
      <c r="A172" s="227" t="s">
        <v>134</v>
      </c>
      <c r="B172" s="227" t="s">
        <v>135</v>
      </c>
      <c r="C172" s="227" t="s">
        <v>255</v>
      </c>
      <c r="D172" s="227" t="s">
        <v>1</v>
      </c>
      <c r="E172" s="227">
        <v>630</v>
      </c>
      <c r="F172" s="227">
        <v>900</v>
      </c>
      <c r="G172" s="214">
        <v>45267</v>
      </c>
      <c r="H172" s="71">
        <v>1</v>
      </c>
      <c r="I172" s="71" t="s">
        <v>569</v>
      </c>
      <c r="J172" s="62">
        <v>24</v>
      </c>
      <c r="K172" s="62">
        <v>27</v>
      </c>
      <c r="L172" s="62">
        <v>28</v>
      </c>
      <c r="M172" s="62">
        <v>7</v>
      </c>
      <c r="N172" s="285">
        <f>(L178+K178+J178/3)</f>
        <v>283.33333333333331</v>
      </c>
      <c r="O172" s="285">
        <v>390</v>
      </c>
      <c r="P172" s="285">
        <v>390</v>
      </c>
      <c r="Q172" s="285">
        <v>395</v>
      </c>
      <c r="R172" s="285">
        <v>230</v>
      </c>
      <c r="S172" s="285">
        <v>230</v>
      </c>
      <c r="T172" s="285">
        <v>231</v>
      </c>
      <c r="U172" s="296">
        <f>(N172/F172*100)</f>
        <v>31.481481481481477</v>
      </c>
      <c r="V172" s="296">
        <f>MAX(J178:L178)/F172*10</f>
        <v>1.3666666666666667</v>
      </c>
    </row>
    <row r="173" spans="1:22" x14ac:dyDescent="0.3">
      <c r="A173" s="231"/>
      <c r="B173" s="231"/>
      <c r="C173" s="231"/>
      <c r="D173" s="231"/>
      <c r="E173" s="231"/>
      <c r="F173" s="231"/>
      <c r="G173" s="231"/>
      <c r="H173" s="71">
        <v>2</v>
      </c>
      <c r="I173" s="71" t="s">
        <v>256</v>
      </c>
      <c r="J173" s="62">
        <v>32</v>
      </c>
      <c r="K173" s="62">
        <v>35</v>
      </c>
      <c r="L173" s="62">
        <v>29</v>
      </c>
      <c r="M173" s="62">
        <v>5</v>
      </c>
      <c r="N173" s="286"/>
      <c r="O173" s="286"/>
      <c r="P173" s="286"/>
      <c r="Q173" s="286"/>
      <c r="R173" s="286"/>
      <c r="S173" s="286"/>
      <c r="T173" s="286"/>
      <c r="U173" s="297"/>
      <c r="V173" s="297"/>
    </row>
    <row r="174" spans="1:22" x14ac:dyDescent="0.3">
      <c r="A174" s="231"/>
      <c r="B174" s="231"/>
      <c r="C174" s="231"/>
      <c r="D174" s="231"/>
      <c r="E174" s="231"/>
      <c r="F174" s="231"/>
      <c r="G174" s="231"/>
      <c r="H174" s="71">
        <v>3</v>
      </c>
      <c r="I174" s="71" t="s">
        <v>257</v>
      </c>
      <c r="J174" s="62">
        <v>21</v>
      </c>
      <c r="K174" s="62">
        <v>22</v>
      </c>
      <c r="L174" s="62">
        <v>24</v>
      </c>
      <c r="M174" s="62">
        <v>4</v>
      </c>
      <c r="N174" s="286"/>
      <c r="O174" s="286"/>
      <c r="P174" s="286"/>
      <c r="Q174" s="286"/>
      <c r="R174" s="286"/>
      <c r="S174" s="286"/>
      <c r="T174" s="286"/>
      <c r="U174" s="297"/>
      <c r="V174" s="297"/>
    </row>
    <row r="175" spans="1:22" x14ac:dyDescent="0.3">
      <c r="A175" s="231"/>
      <c r="B175" s="231"/>
      <c r="C175" s="231"/>
      <c r="D175" s="231"/>
      <c r="E175" s="231"/>
      <c r="F175" s="231"/>
      <c r="G175" s="231"/>
      <c r="H175" s="71">
        <v>4</v>
      </c>
      <c r="I175" s="71" t="s">
        <v>258</v>
      </c>
      <c r="J175" s="62">
        <v>41</v>
      </c>
      <c r="K175" s="62">
        <v>39</v>
      </c>
      <c r="L175" s="62">
        <v>40</v>
      </c>
      <c r="M175" s="62">
        <v>7</v>
      </c>
      <c r="N175" s="286"/>
      <c r="O175" s="286"/>
      <c r="P175" s="286"/>
      <c r="Q175" s="286"/>
      <c r="R175" s="286"/>
      <c r="S175" s="286"/>
      <c r="T175" s="286"/>
      <c r="U175" s="297"/>
      <c r="V175" s="297"/>
    </row>
    <row r="176" spans="1:22" x14ac:dyDescent="0.3">
      <c r="A176" s="231"/>
      <c r="B176" s="231"/>
      <c r="C176" s="231"/>
      <c r="D176" s="231"/>
      <c r="E176" s="231"/>
      <c r="F176" s="231"/>
      <c r="G176" s="231"/>
      <c r="H176" s="71">
        <v>5</v>
      </c>
      <c r="I176" s="71" t="s">
        <v>570</v>
      </c>
      <c r="J176" s="62">
        <v>128</v>
      </c>
      <c r="K176" s="62">
        <v>131</v>
      </c>
      <c r="L176" s="62">
        <v>133</v>
      </c>
      <c r="M176" s="62">
        <v>17</v>
      </c>
      <c r="N176" s="286"/>
      <c r="O176" s="286"/>
      <c r="P176" s="286"/>
      <c r="Q176" s="286"/>
      <c r="R176" s="286"/>
      <c r="S176" s="286"/>
      <c r="T176" s="286"/>
      <c r="U176" s="297"/>
      <c r="V176" s="297"/>
    </row>
    <row r="177" spans="1:22" x14ac:dyDescent="0.3">
      <c r="A177" s="231"/>
      <c r="B177" s="231"/>
      <c r="C177" s="231"/>
      <c r="D177" s="231"/>
      <c r="E177" s="231"/>
      <c r="F177" s="231"/>
      <c r="G177" s="231"/>
      <c r="H177" s="71">
        <v>6</v>
      </c>
      <c r="I177" s="71" t="s">
        <v>571</v>
      </c>
      <c r="J177" s="62">
        <v>2</v>
      </c>
      <c r="K177" s="62">
        <v>4</v>
      </c>
      <c r="L177" s="62">
        <v>5</v>
      </c>
      <c r="M177" s="62">
        <v>1</v>
      </c>
      <c r="N177" s="286"/>
      <c r="O177" s="286"/>
      <c r="P177" s="286"/>
      <c r="Q177" s="286"/>
      <c r="R177" s="286"/>
      <c r="S177" s="286"/>
      <c r="T177" s="286"/>
      <c r="U177" s="297"/>
      <c r="V177" s="297"/>
    </row>
    <row r="178" spans="1:22" x14ac:dyDescent="0.3">
      <c r="A178" s="228"/>
      <c r="B178" s="228"/>
      <c r="C178" s="228"/>
      <c r="D178" s="228"/>
      <c r="E178" s="228"/>
      <c r="F178" s="228"/>
      <c r="G178" s="228"/>
      <c r="H178" s="71"/>
      <c r="I178" s="72" t="s">
        <v>28</v>
      </c>
      <c r="J178" s="73">
        <f>SUM(J172:J175)</f>
        <v>118</v>
      </c>
      <c r="K178" s="73">
        <f>SUM(K172:K175)</f>
        <v>123</v>
      </c>
      <c r="L178" s="73">
        <f>SUM(L172:L175)</f>
        <v>121</v>
      </c>
      <c r="M178" s="73">
        <f>SUM(M172:M175)</f>
        <v>23</v>
      </c>
      <c r="N178" s="277"/>
      <c r="O178" s="277"/>
      <c r="P178" s="277"/>
      <c r="Q178" s="277"/>
      <c r="R178" s="277"/>
      <c r="S178" s="277"/>
      <c r="T178" s="277"/>
      <c r="U178" s="298"/>
      <c r="V178" s="298"/>
    </row>
    <row r="179" spans="1:22" x14ac:dyDescent="0.3">
      <c r="A179" s="227" t="s">
        <v>134</v>
      </c>
      <c r="B179" s="227" t="s">
        <v>135</v>
      </c>
      <c r="C179" s="227" t="s">
        <v>259</v>
      </c>
      <c r="D179" s="227" t="s">
        <v>1</v>
      </c>
      <c r="E179" s="227">
        <v>250</v>
      </c>
      <c r="F179" s="227">
        <v>351</v>
      </c>
      <c r="G179" s="214">
        <v>45267</v>
      </c>
      <c r="H179" s="71">
        <v>1</v>
      </c>
      <c r="I179" s="71" t="s">
        <v>260</v>
      </c>
      <c r="J179" s="62">
        <v>35</v>
      </c>
      <c r="K179" s="62">
        <v>49</v>
      </c>
      <c r="L179" s="62">
        <v>40</v>
      </c>
      <c r="M179" s="62">
        <v>6</v>
      </c>
      <c r="N179" s="285">
        <f>(L182+K182+J182/3)</f>
        <v>257</v>
      </c>
      <c r="O179" s="285">
        <v>392</v>
      </c>
      <c r="P179" s="285">
        <v>393</v>
      </c>
      <c r="Q179" s="285">
        <v>392</v>
      </c>
      <c r="R179" s="285">
        <v>230</v>
      </c>
      <c r="S179" s="285">
        <v>231</v>
      </c>
      <c r="T179" s="285">
        <v>230</v>
      </c>
      <c r="U179" s="296">
        <f>(N179/F179*100)</f>
        <v>73.219373219373225</v>
      </c>
      <c r="V179" s="296">
        <f>MAX(J182:L182)/F179*10</f>
        <v>3.5327635327635325</v>
      </c>
    </row>
    <row r="180" spans="1:22" x14ac:dyDescent="0.3">
      <c r="A180" s="231"/>
      <c r="B180" s="231"/>
      <c r="C180" s="231"/>
      <c r="D180" s="231"/>
      <c r="E180" s="231"/>
      <c r="F180" s="231"/>
      <c r="G180" s="215"/>
      <c r="H180" s="71">
        <v>2</v>
      </c>
      <c r="I180" s="71" t="s">
        <v>572</v>
      </c>
      <c r="J180" s="62">
        <v>32</v>
      </c>
      <c r="K180" s="62">
        <v>35</v>
      </c>
      <c r="L180" s="62">
        <v>30</v>
      </c>
      <c r="M180" s="62">
        <v>8</v>
      </c>
      <c r="N180" s="286"/>
      <c r="O180" s="286"/>
      <c r="P180" s="286"/>
      <c r="Q180" s="286"/>
      <c r="R180" s="286"/>
      <c r="S180" s="286"/>
      <c r="T180" s="286"/>
      <c r="U180" s="297"/>
      <c r="V180" s="297"/>
    </row>
    <row r="181" spans="1:22" x14ac:dyDescent="0.3">
      <c r="A181" s="231"/>
      <c r="B181" s="231"/>
      <c r="C181" s="231"/>
      <c r="D181" s="231"/>
      <c r="E181" s="231"/>
      <c r="F181" s="231"/>
      <c r="G181" s="231"/>
      <c r="H181" s="71">
        <v>3</v>
      </c>
      <c r="I181" s="71" t="s">
        <v>573</v>
      </c>
      <c r="J181" s="62">
        <v>35</v>
      </c>
      <c r="K181" s="62">
        <v>40</v>
      </c>
      <c r="L181" s="62">
        <v>29</v>
      </c>
      <c r="M181" s="62">
        <v>12</v>
      </c>
      <c r="N181" s="286"/>
      <c r="O181" s="286"/>
      <c r="P181" s="286"/>
      <c r="Q181" s="286"/>
      <c r="R181" s="286"/>
      <c r="S181" s="286"/>
      <c r="T181" s="286"/>
      <c r="U181" s="297"/>
      <c r="V181" s="297"/>
    </row>
    <row r="182" spans="1:22" x14ac:dyDescent="0.3">
      <c r="A182" s="228"/>
      <c r="B182" s="228"/>
      <c r="C182" s="228"/>
      <c r="D182" s="228"/>
      <c r="E182" s="228"/>
      <c r="F182" s="228"/>
      <c r="G182" s="228"/>
      <c r="H182" s="71"/>
      <c r="I182" s="72" t="s">
        <v>28</v>
      </c>
      <c r="J182" s="73">
        <f>SUM(J179:J181)</f>
        <v>102</v>
      </c>
      <c r="K182" s="73">
        <f>SUM(K179:K181)</f>
        <v>124</v>
      </c>
      <c r="L182" s="73">
        <f>SUM(L179:L181)</f>
        <v>99</v>
      </c>
      <c r="M182" s="73">
        <f>SUM(M179:M181)</f>
        <v>26</v>
      </c>
      <c r="N182" s="277"/>
      <c r="O182" s="277"/>
      <c r="P182" s="277"/>
      <c r="Q182" s="277"/>
      <c r="R182" s="277"/>
      <c r="S182" s="277"/>
      <c r="T182" s="277"/>
      <c r="U182" s="298"/>
      <c r="V182" s="298"/>
    </row>
    <row r="183" spans="1:22" x14ac:dyDescent="0.3">
      <c r="A183" s="227" t="s">
        <v>134</v>
      </c>
      <c r="B183" s="227" t="s">
        <v>135</v>
      </c>
      <c r="C183" s="227" t="s">
        <v>262</v>
      </c>
      <c r="D183" s="227" t="s">
        <v>1</v>
      </c>
      <c r="E183" s="227">
        <v>315</v>
      </c>
      <c r="F183" s="227">
        <v>351</v>
      </c>
      <c r="G183" s="214">
        <v>45267</v>
      </c>
      <c r="H183" s="71">
        <v>1</v>
      </c>
      <c r="I183" s="71" t="s">
        <v>261</v>
      </c>
      <c r="J183" s="62">
        <v>135</v>
      </c>
      <c r="K183" s="62">
        <v>139</v>
      </c>
      <c r="L183" s="62">
        <v>141</v>
      </c>
      <c r="M183" s="62">
        <v>23</v>
      </c>
      <c r="N183" s="285">
        <f>(L184+K184+J184/3)</f>
        <v>325</v>
      </c>
      <c r="O183" s="285">
        <v>390</v>
      </c>
      <c r="P183" s="285">
        <v>390</v>
      </c>
      <c r="Q183" s="285">
        <v>390</v>
      </c>
      <c r="R183" s="285">
        <v>230</v>
      </c>
      <c r="S183" s="285">
        <v>230</v>
      </c>
      <c r="T183" s="285">
        <v>230</v>
      </c>
      <c r="U183" s="296">
        <f>(N183/F183*100)</f>
        <v>92.592592592592595</v>
      </c>
      <c r="V183" s="296">
        <f>MAX(J184:L184)/F183*10</f>
        <v>4.017094017094017</v>
      </c>
    </row>
    <row r="184" spans="1:22" x14ac:dyDescent="0.3">
      <c r="A184" s="228"/>
      <c r="B184" s="228"/>
      <c r="C184" s="228"/>
      <c r="D184" s="228"/>
      <c r="E184" s="228"/>
      <c r="F184" s="228"/>
      <c r="G184" s="228"/>
      <c r="H184" s="71"/>
      <c r="I184" s="72" t="s">
        <v>28</v>
      </c>
      <c r="J184" s="73">
        <f>SUM(J183:J183)</f>
        <v>135</v>
      </c>
      <c r="K184" s="73">
        <f>SUM(K183:K183)</f>
        <v>139</v>
      </c>
      <c r="L184" s="73">
        <f>SUM(L183:L183)</f>
        <v>141</v>
      </c>
      <c r="M184" s="73">
        <f>SUM(M183:M183)</f>
        <v>23</v>
      </c>
      <c r="N184" s="277"/>
      <c r="O184" s="277"/>
      <c r="P184" s="277"/>
      <c r="Q184" s="277"/>
      <c r="R184" s="277"/>
      <c r="S184" s="277"/>
      <c r="T184" s="277"/>
      <c r="U184" s="298"/>
      <c r="V184" s="298"/>
    </row>
    <row r="185" spans="1:22" ht="17.399999999999999" x14ac:dyDescent="0.3">
      <c r="A185" s="224" t="s">
        <v>263</v>
      </c>
      <c r="B185" s="225"/>
      <c r="C185" s="225"/>
      <c r="D185" s="225"/>
      <c r="E185" s="225"/>
      <c r="F185" s="225"/>
      <c r="G185" s="225"/>
      <c r="H185" s="225"/>
      <c r="I185" s="225"/>
      <c r="J185" s="225"/>
      <c r="K185" s="225"/>
      <c r="L185" s="225"/>
      <c r="M185" s="225"/>
      <c r="N185" s="162"/>
      <c r="O185" s="162"/>
      <c r="P185" s="162"/>
      <c r="Q185" s="162"/>
      <c r="R185" s="162"/>
      <c r="S185" s="162"/>
      <c r="T185" s="162"/>
      <c r="U185" s="162"/>
      <c r="V185" s="162"/>
    </row>
    <row r="186" spans="1:22" x14ac:dyDescent="0.3">
      <c r="A186" s="227" t="s">
        <v>134</v>
      </c>
      <c r="B186" s="227" t="s">
        <v>135</v>
      </c>
      <c r="C186" s="227" t="s">
        <v>264</v>
      </c>
      <c r="D186" s="227" t="s">
        <v>1</v>
      </c>
      <c r="E186" s="227">
        <v>400</v>
      </c>
      <c r="F186" s="227">
        <v>580</v>
      </c>
      <c r="G186" s="214">
        <v>45268</v>
      </c>
      <c r="H186" s="71">
        <v>1</v>
      </c>
      <c r="I186" s="71" t="s">
        <v>265</v>
      </c>
      <c r="J186" s="62">
        <v>7</v>
      </c>
      <c r="K186" s="62">
        <v>10</v>
      </c>
      <c r="L186" s="62">
        <v>21</v>
      </c>
      <c r="M186" s="62">
        <v>6</v>
      </c>
      <c r="N186" s="285">
        <f>(L200+K200+J200/3)</f>
        <v>401.66666666666669</v>
      </c>
      <c r="O186" s="285">
        <v>405</v>
      </c>
      <c r="P186" s="285">
        <v>403</v>
      </c>
      <c r="Q186" s="285">
        <v>405</v>
      </c>
      <c r="R186" s="285">
        <v>238</v>
      </c>
      <c r="S186" s="285">
        <v>239</v>
      </c>
      <c r="T186" s="285">
        <v>239</v>
      </c>
      <c r="U186" s="296">
        <f>(N186/F186*100)</f>
        <v>69.252873563218401</v>
      </c>
      <c r="V186" s="296">
        <f>MAX(J200:L200)/F186*10</f>
        <v>3.9655172413793105</v>
      </c>
    </row>
    <row r="187" spans="1:22" x14ac:dyDescent="0.3">
      <c r="A187" s="231"/>
      <c r="B187" s="231"/>
      <c r="C187" s="231"/>
      <c r="D187" s="231"/>
      <c r="E187" s="231"/>
      <c r="F187" s="231"/>
      <c r="G187" s="231"/>
      <c r="H187" s="71">
        <v>2</v>
      </c>
      <c r="I187" s="71" t="s">
        <v>267</v>
      </c>
      <c r="J187" s="62">
        <v>41</v>
      </c>
      <c r="K187" s="62">
        <v>47</v>
      </c>
      <c r="L187" s="62">
        <v>108</v>
      </c>
      <c r="M187" s="62">
        <v>58</v>
      </c>
      <c r="N187" s="286"/>
      <c r="O187" s="286"/>
      <c r="P187" s="286"/>
      <c r="Q187" s="286"/>
      <c r="R187" s="286"/>
      <c r="S187" s="286"/>
      <c r="T187" s="286"/>
      <c r="U187" s="297"/>
      <c r="V187" s="297"/>
    </row>
    <row r="188" spans="1:22" x14ac:dyDescent="0.3">
      <c r="A188" s="231"/>
      <c r="B188" s="231"/>
      <c r="C188" s="231"/>
      <c r="D188" s="231"/>
      <c r="E188" s="231"/>
      <c r="F188" s="231"/>
      <c r="G188" s="231"/>
      <c r="H188" s="71">
        <v>3</v>
      </c>
      <c r="I188" s="71" t="s">
        <v>268</v>
      </c>
      <c r="J188" s="62">
        <v>20</v>
      </c>
      <c r="K188" s="62">
        <v>34</v>
      </c>
      <c r="L188" s="62">
        <v>53</v>
      </c>
      <c r="M188" s="62">
        <v>29</v>
      </c>
      <c r="N188" s="286"/>
      <c r="O188" s="286"/>
      <c r="P188" s="286"/>
      <c r="Q188" s="286"/>
      <c r="R188" s="286"/>
      <c r="S188" s="286"/>
      <c r="T188" s="286"/>
      <c r="U188" s="297"/>
      <c r="V188" s="297"/>
    </row>
    <row r="189" spans="1:22" x14ac:dyDescent="0.3">
      <c r="A189" s="231"/>
      <c r="B189" s="231"/>
      <c r="C189" s="231"/>
      <c r="D189" s="231"/>
      <c r="E189" s="231"/>
      <c r="F189" s="231"/>
      <c r="G189" s="231"/>
      <c r="H189" s="71">
        <v>4</v>
      </c>
      <c r="I189" s="71" t="s">
        <v>269</v>
      </c>
      <c r="J189" s="62">
        <v>48</v>
      </c>
      <c r="K189" s="62">
        <v>18</v>
      </c>
      <c r="L189" s="62">
        <v>30</v>
      </c>
      <c r="M189" s="62">
        <v>11</v>
      </c>
      <c r="N189" s="286"/>
      <c r="O189" s="286"/>
      <c r="P189" s="286"/>
      <c r="Q189" s="286"/>
      <c r="R189" s="286"/>
      <c r="S189" s="286"/>
      <c r="T189" s="286"/>
      <c r="U189" s="297"/>
      <c r="V189" s="297"/>
    </row>
    <row r="190" spans="1:22" x14ac:dyDescent="0.3">
      <c r="A190" s="231"/>
      <c r="B190" s="231"/>
      <c r="C190" s="231"/>
      <c r="D190" s="231"/>
      <c r="E190" s="231"/>
      <c r="F190" s="231"/>
      <c r="G190" s="231"/>
      <c r="H190" s="71">
        <v>5</v>
      </c>
      <c r="I190" s="71" t="s">
        <v>270</v>
      </c>
      <c r="J190" s="62">
        <v>21</v>
      </c>
      <c r="K190" s="62">
        <v>17</v>
      </c>
      <c r="L190" s="62">
        <v>18</v>
      </c>
      <c r="M190" s="62">
        <v>9</v>
      </c>
      <c r="N190" s="286"/>
      <c r="O190" s="286"/>
      <c r="P190" s="286"/>
      <c r="Q190" s="286"/>
      <c r="R190" s="286"/>
      <c r="S190" s="286"/>
      <c r="T190" s="286"/>
      <c r="U190" s="297"/>
      <c r="V190" s="297"/>
    </row>
    <row r="191" spans="1:22" x14ac:dyDescent="0.3">
      <c r="A191" s="231"/>
      <c r="B191" s="231"/>
      <c r="C191" s="231"/>
      <c r="D191" s="231"/>
      <c r="E191" s="231"/>
      <c r="F191" s="231"/>
      <c r="G191" s="231"/>
      <c r="H191" s="71">
        <v>6</v>
      </c>
      <c r="I191" s="71" t="s">
        <v>574</v>
      </c>
      <c r="J191" s="62">
        <v>10</v>
      </c>
      <c r="K191" s="62">
        <v>7</v>
      </c>
      <c r="L191" s="62">
        <v>10</v>
      </c>
      <c r="M191" s="62">
        <v>7</v>
      </c>
      <c r="N191" s="286"/>
      <c r="O191" s="286"/>
      <c r="P191" s="286"/>
      <c r="Q191" s="286"/>
      <c r="R191" s="286"/>
      <c r="S191" s="286"/>
      <c r="T191" s="286"/>
      <c r="U191" s="297"/>
      <c r="V191" s="297"/>
    </row>
    <row r="192" spans="1:22" x14ac:dyDescent="0.3">
      <c r="A192" s="231"/>
      <c r="B192" s="231"/>
      <c r="C192" s="231"/>
      <c r="D192" s="231"/>
      <c r="E192" s="231"/>
      <c r="F192" s="231"/>
      <c r="G192" s="231"/>
      <c r="H192" s="71">
        <v>7</v>
      </c>
      <c r="I192" s="71" t="s">
        <v>575</v>
      </c>
      <c r="J192" s="62">
        <v>9</v>
      </c>
      <c r="K192" s="62">
        <v>35</v>
      </c>
      <c r="L192" s="62">
        <v>25</v>
      </c>
      <c r="M192" s="62">
        <v>9</v>
      </c>
      <c r="N192" s="286"/>
      <c r="O192" s="286"/>
      <c r="P192" s="286"/>
      <c r="Q192" s="286"/>
      <c r="R192" s="286"/>
      <c r="S192" s="286"/>
      <c r="T192" s="286"/>
      <c r="U192" s="297"/>
      <c r="V192" s="297"/>
    </row>
    <row r="193" spans="1:22" x14ac:dyDescent="0.3">
      <c r="A193" s="231"/>
      <c r="B193" s="231"/>
      <c r="C193" s="231"/>
      <c r="D193" s="231"/>
      <c r="E193" s="231"/>
      <c r="F193" s="231"/>
      <c r="G193" s="231"/>
      <c r="H193" s="71">
        <v>8</v>
      </c>
      <c r="I193" s="71" t="s">
        <v>576</v>
      </c>
      <c r="J193" s="62">
        <v>0</v>
      </c>
      <c r="K193" s="62">
        <v>0</v>
      </c>
      <c r="L193" s="62">
        <v>0</v>
      </c>
      <c r="M193" s="62">
        <v>0</v>
      </c>
      <c r="N193" s="286"/>
      <c r="O193" s="286"/>
      <c r="P193" s="286"/>
      <c r="Q193" s="286"/>
      <c r="R193" s="286"/>
      <c r="S193" s="286"/>
      <c r="T193" s="286"/>
      <c r="U193" s="297"/>
      <c r="V193" s="297"/>
    </row>
    <row r="194" spans="1:22" x14ac:dyDescent="0.3">
      <c r="A194" s="231"/>
      <c r="B194" s="231"/>
      <c r="C194" s="231"/>
      <c r="D194" s="231"/>
      <c r="E194" s="231"/>
      <c r="F194" s="231"/>
      <c r="G194" s="231"/>
      <c r="H194" s="71">
        <v>9</v>
      </c>
      <c r="I194" s="71" t="s">
        <v>577</v>
      </c>
      <c r="J194" s="62">
        <v>36</v>
      </c>
      <c r="K194" s="62">
        <v>70</v>
      </c>
      <c r="L194" s="62">
        <v>70</v>
      </c>
      <c r="M194" s="62">
        <v>9</v>
      </c>
      <c r="N194" s="286"/>
      <c r="O194" s="286"/>
      <c r="P194" s="286"/>
      <c r="Q194" s="286"/>
      <c r="R194" s="286"/>
      <c r="S194" s="286"/>
      <c r="T194" s="286"/>
      <c r="U194" s="297"/>
      <c r="V194" s="297"/>
    </row>
    <row r="195" spans="1:22" x14ac:dyDescent="0.3">
      <c r="A195" s="231"/>
      <c r="B195" s="231"/>
      <c r="C195" s="231"/>
      <c r="D195" s="231"/>
      <c r="E195" s="231"/>
      <c r="F195" s="231"/>
      <c r="G195" s="231"/>
      <c r="H195" s="71">
        <v>10</v>
      </c>
      <c r="I195" s="71" t="s">
        <v>265</v>
      </c>
      <c r="J195" s="62">
        <v>0</v>
      </c>
      <c r="K195" s="62">
        <v>0</v>
      </c>
      <c r="L195" s="62">
        <v>0</v>
      </c>
      <c r="M195" s="62">
        <v>0</v>
      </c>
      <c r="N195" s="286"/>
      <c r="O195" s="286"/>
      <c r="P195" s="286"/>
      <c r="Q195" s="286"/>
      <c r="R195" s="286"/>
      <c r="S195" s="286"/>
      <c r="T195" s="286"/>
      <c r="U195" s="297"/>
      <c r="V195" s="297"/>
    </row>
    <row r="196" spans="1:22" x14ac:dyDescent="0.3">
      <c r="A196" s="231"/>
      <c r="B196" s="231"/>
      <c r="C196" s="231"/>
      <c r="D196" s="231"/>
      <c r="E196" s="231"/>
      <c r="F196" s="231"/>
      <c r="G196" s="231"/>
      <c r="H196" s="71">
        <v>11</v>
      </c>
      <c r="I196" s="71" t="s">
        <v>578</v>
      </c>
      <c r="J196" s="62">
        <v>7</v>
      </c>
      <c r="K196" s="62">
        <v>8</v>
      </c>
      <c r="L196" s="62">
        <v>14</v>
      </c>
      <c r="M196" s="62">
        <v>3</v>
      </c>
      <c r="N196" s="286"/>
      <c r="O196" s="286"/>
      <c r="P196" s="286"/>
      <c r="Q196" s="286"/>
      <c r="R196" s="286"/>
      <c r="S196" s="286"/>
      <c r="T196" s="286"/>
      <c r="U196" s="297"/>
      <c r="V196" s="297"/>
    </row>
    <row r="197" spans="1:22" x14ac:dyDescent="0.3">
      <c r="A197" s="231"/>
      <c r="B197" s="231"/>
      <c r="C197" s="231"/>
      <c r="D197" s="231"/>
      <c r="E197" s="231"/>
      <c r="F197" s="231"/>
      <c r="G197" s="231"/>
      <c r="H197" s="71">
        <v>12</v>
      </c>
      <c r="I197" s="71" t="s">
        <v>579</v>
      </c>
      <c r="J197" s="62">
        <v>13</v>
      </c>
      <c r="K197" s="62">
        <v>2</v>
      </c>
      <c r="L197" s="62">
        <v>3</v>
      </c>
      <c r="M197" s="62">
        <v>11</v>
      </c>
      <c r="N197" s="286"/>
      <c r="O197" s="286"/>
      <c r="P197" s="286"/>
      <c r="Q197" s="286"/>
      <c r="R197" s="286"/>
      <c r="S197" s="286"/>
      <c r="T197" s="286"/>
      <c r="U197" s="297"/>
      <c r="V197" s="297"/>
    </row>
    <row r="198" spans="1:22" x14ac:dyDescent="0.3">
      <c r="A198" s="231"/>
      <c r="B198" s="231"/>
      <c r="C198" s="231"/>
      <c r="D198" s="231"/>
      <c r="E198" s="231"/>
      <c r="F198" s="231"/>
      <c r="G198" s="231"/>
      <c r="H198" s="71">
        <v>13</v>
      </c>
      <c r="I198" s="71" t="s">
        <v>580</v>
      </c>
      <c r="J198" s="62">
        <v>0</v>
      </c>
      <c r="K198" s="62">
        <v>0</v>
      </c>
      <c r="L198" s="62">
        <v>0</v>
      </c>
      <c r="M198" s="62">
        <v>0</v>
      </c>
      <c r="N198" s="286"/>
      <c r="O198" s="286"/>
      <c r="P198" s="286"/>
      <c r="Q198" s="286"/>
      <c r="R198" s="286"/>
      <c r="S198" s="286"/>
      <c r="T198" s="286"/>
      <c r="U198" s="297"/>
      <c r="V198" s="297"/>
    </row>
    <row r="199" spans="1:22" x14ac:dyDescent="0.3">
      <c r="A199" s="231"/>
      <c r="B199" s="231"/>
      <c r="C199" s="231"/>
      <c r="D199" s="231"/>
      <c r="E199" s="231"/>
      <c r="F199" s="231"/>
      <c r="G199" s="231"/>
      <c r="H199" s="71">
        <v>14</v>
      </c>
      <c r="I199" s="71" t="s">
        <v>581</v>
      </c>
      <c r="J199" s="62">
        <v>4</v>
      </c>
      <c r="K199" s="62">
        <v>3</v>
      </c>
      <c r="L199" s="62">
        <v>2</v>
      </c>
      <c r="M199" s="62">
        <v>3</v>
      </c>
      <c r="N199" s="286"/>
      <c r="O199" s="286"/>
      <c r="P199" s="286"/>
      <c r="Q199" s="286"/>
      <c r="R199" s="286"/>
      <c r="S199" s="286"/>
      <c r="T199" s="286"/>
      <c r="U199" s="297"/>
      <c r="V199" s="297"/>
    </row>
    <row r="200" spans="1:22" x14ac:dyDescent="0.3">
      <c r="A200" s="228"/>
      <c r="B200" s="228"/>
      <c r="C200" s="228"/>
      <c r="D200" s="228"/>
      <c r="E200" s="228"/>
      <c r="F200" s="228"/>
      <c r="G200" s="228"/>
      <c r="H200" s="71"/>
      <c r="I200" s="72" t="s">
        <v>28</v>
      </c>
      <c r="J200" s="73">
        <f>SUM(J186:J190)</f>
        <v>137</v>
      </c>
      <c r="K200" s="73">
        <f>SUM(K186:K190)</f>
        <v>126</v>
      </c>
      <c r="L200" s="73">
        <f>SUM(L186:L190)</f>
        <v>230</v>
      </c>
      <c r="M200" s="73">
        <f>SUM(M186:M190)</f>
        <v>113</v>
      </c>
      <c r="N200" s="277"/>
      <c r="O200" s="277"/>
      <c r="P200" s="277"/>
      <c r="Q200" s="277"/>
      <c r="R200" s="277"/>
      <c r="S200" s="277"/>
      <c r="T200" s="277"/>
      <c r="U200" s="298"/>
      <c r="V200" s="298"/>
    </row>
    <row r="201" spans="1:22" x14ac:dyDescent="0.3">
      <c r="A201" s="227" t="s">
        <v>134</v>
      </c>
      <c r="B201" s="227" t="s">
        <v>135</v>
      </c>
      <c r="C201" s="227" t="s">
        <v>271</v>
      </c>
      <c r="D201" s="227" t="s">
        <v>1</v>
      </c>
      <c r="E201" s="227">
        <v>400</v>
      </c>
      <c r="F201" s="227">
        <v>580</v>
      </c>
      <c r="G201" s="214">
        <v>45268</v>
      </c>
      <c r="H201" s="71">
        <v>1</v>
      </c>
      <c r="I201" s="71" t="s">
        <v>272</v>
      </c>
      <c r="J201" s="62">
        <v>29</v>
      </c>
      <c r="K201" s="62">
        <v>40</v>
      </c>
      <c r="L201" s="62">
        <v>17</v>
      </c>
      <c r="M201" s="62">
        <v>19</v>
      </c>
      <c r="N201" s="285">
        <f>(L214+K214+J214/3)</f>
        <v>476.66666666666669</v>
      </c>
      <c r="O201" s="285">
        <v>405</v>
      </c>
      <c r="P201" s="285">
        <v>406</v>
      </c>
      <c r="Q201" s="285">
        <v>405</v>
      </c>
      <c r="R201" s="285">
        <v>231</v>
      </c>
      <c r="S201" s="285">
        <v>239</v>
      </c>
      <c r="T201" s="285">
        <v>233</v>
      </c>
      <c r="U201" s="296">
        <f>(N201/F201*100)</f>
        <v>82.18390804597702</v>
      </c>
      <c r="V201" s="296">
        <f>MAX(J214:L214)/F201*10</f>
        <v>4</v>
      </c>
    </row>
    <row r="202" spans="1:22" x14ac:dyDescent="0.3">
      <c r="A202" s="231"/>
      <c r="B202" s="231"/>
      <c r="C202" s="231"/>
      <c r="D202" s="231"/>
      <c r="E202" s="231"/>
      <c r="F202" s="231"/>
      <c r="G202" s="231"/>
      <c r="H202" s="71">
        <v>2</v>
      </c>
      <c r="I202" s="71" t="s">
        <v>273</v>
      </c>
      <c r="J202" s="62">
        <v>34</v>
      </c>
      <c r="K202" s="62">
        <v>43</v>
      </c>
      <c r="L202" s="62">
        <v>29</v>
      </c>
      <c r="M202" s="62">
        <v>9</v>
      </c>
      <c r="N202" s="286"/>
      <c r="O202" s="286"/>
      <c r="P202" s="286"/>
      <c r="Q202" s="286"/>
      <c r="R202" s="286"/>
      <c r="S202" s="286"/>
      <c r="T202" s="286"/>
      <c r="U202" s="297"/>
      <c r="V202" s="297"/>
    </row>
    <row r="203" spans="1:22" x14ac:dyDescent="0.3">
      <c r="A203" s="231"/>
      <c r="B203" s="231"/>
      <c r="C203" s="231"/>
      <c r="D203" s="231"/>
      <c r="E203" s="231"/>
      <c r="F203" s="231"/>
      <c r="G203" s="231"/>
      <c r="H203" s="71">
        <v>3</v>
      </c>
      <c r="I203" s="71" t="s">
        <v>274</v>
      </c>
      <c r="J203" s="62">
        <v>41</v>
      </c>
      <c r="K203" s="62">
        <v>22</v>
      </c>
      <c r="L203" s="62">
        <v>26</v>
      </c>
      <c r="M203" s="62">
        <v>14</v>
      </c>
      <c r="N203" s="286"/>
      <c r="O203" s="286"/>
      <c r="P203" s="286"/>
      <c r="Q203" s="286"/>
      <c r="R203" s="286"/>
      <c r="S203" s="286"/>
      <c r="T203" s="286"/>
      <c r="U203" s="297"/>
      <c r="V203" s="297"/>
    </row>
    <row r="204" spans="1:22" x14ac:dyDescent="0.3">
      <c r="A204" s="231"/>
      <c r="B204" s="231"/>
      <c r="C204" s="231"/>
      <c r="D204" s="231"/>
      <c r="E204" s="231"/>
      <c r="F204" s="231"/>
      <c r="G204" s="231"/>
      <c r="H204" s="71">
        <v>4</v>
      </c>
      <c r="I204" s="71" t="s">
        <v>582</v>
      </c>
      <c r="J204" s="62">
        <v>11</v>
      </c>
      <c r="K204" s="62">
        <v>0</v>
      </c>
      <c r="L204" s="62">
        <v>0</v>
      </c>
      <c r="M204" s="62">
        <v>3</v>
      </c>
      <c r="N204" s="286"/>
      <c r="O204" s="286"/>
      <c r="P204" s="286"/>
      <c r="Q204" s="286"/>
      <c r="R204" s="286"/>
      <c r="S204" s="286"/>
      <c r="T204" s="286"/>
      <c r="U204" s="297"/>
      <c r="V204" s="297"/>
    </row>
    <row r="205" spans="1:22" x14ac:dyDescent="0.3">
      <c r="A205" s="231"/>
      <c r="B205" s="231"/>
      <c r="C205" s="231"/>
      <c r="D205" s="231"/>
      <c r="E205" s="231"/>
      <c r="F205" s="231"/>
      <c r="G205" s="231"/>
      <c r="H205" s="71">
        <v>5</v>
      </c>
      <c r="I205" s="71" t="s">
        <v>193</v>
      </c>
      <c r="J205" s="62">
        <v>12</v>
      </c>
      <c r="K205" s="62">
        <v>5</v>
      </c>
      <c r="L205" s="62">
        <v>23</v>
      </c>
      <c r="M205" s="62">
        <v>15</v>
      </c>
      <c r="N205" s="286"/>
      <c r="O205" s="286"/>
      <c r="P205" s="286"/>
      <c r="Q205" s="286"/>
      <c r="R205" s="286"/>
      <c r="S205" s="286"/>
      <c r="T205" s="286"/>
      <c r="U205" s="297"/>
      <c r="V205" s="297"/>
    </row>
    <row r="206" spans="1:22" x14ac:dyDescent="0.3">
      <c r="A206" s="231"/>
      <c r="B206" s="231"/>
      <c r="C206" s="231"/>
      <c r="D206" s="231"/>
      <c r="E206" s="231"/>
      <c r="F206" s="231"/>
      <c r="G206" s="231"/>
      <c r="H206" s="71">
        <v>6</v>
      </c>
      <c r="I206" s="71" t="s">
        <v>275</v>
      </c>
      <c r="J206" s="62">
        <v>29</v>
      </c>
      <c r="K206" s="62">
        <v>28</v>
      </c>
      <c r="L206" s="62">
        <v>27</v>
      </c>
      <c r="M206" s="62">
        <v>15</v>
      </c>
      <c r="N206" s="286"/>
      <c r="O206" s="286"/>
      <c r="P206" s="286"/>
      <c r="Q206" s="286"/>
      <c r="R206" s="286"/>
      <c r="S206" s="286"/>
      <c r="T206" s="286"/>
      <c r="U206" s="297"/>
      <c r="V206" s="297"/>
    </row>
    <row r="207" spans="1:22" x14ac:dyDescent="0.3">
      <c r="A207" s="231"/>
      <c r="B207" s="231"/>
      <c r="C207" s="231"/>
      <c r="D207" s="231"/>
      <c r="E207" s="231"/>
      <c r="F207" s="231"/>
      <c r="G207" s="231"/>
      <c r="H207" s="71">
        <v>7</v>
      </c>
      <c r="I207" s="71" t="s">
        <v>583</v>
      </c>
      <c r="J207" s="62">
        <v>27</v>
      </c>
      <c r="K207" s="62">
        <v>38</v>
      </c>
      <c r="L207" s="62">
        <v>23</v>
      </c>
      <c r="M207" s="62">
        <v>13</v>
      </c>
      <c r="N207" s="286"/>
      <c r="O207" s="286"/>
      <c r="P207" s="286"/>
      <c r="Q207" s="286"/>
      <c r="R207" s="286"/>
      <c r="S207" s="286"/>
      <c r="T207" s="286"/>
      <c r="U207" s="297"/>
      <c r="V207" s="297"/>
    </row>
    <row r="208" spans="1:22" x14ac:dyDescent="0.3">
      <c r="A208" s="231"/>
      <c r="B208" s="231"/>
      <c r="C208" s="231"/>
      <c r="D208" s="231"/>
      <c r="E208" s="231"/>
      <c r="F208" s="231"/>
      <c r="G208" s="231"/>
      <c r="H208" s="71">
        <v>8</v>
      </c>
      <c r="I208" s="71" t="s">
        <v>584</v>
      </c>
      <c r="J208" s="62">
        <v>16</v>
      </c>
      <c r="K208" s="62">
        <v>24</v>
      </c>
      <c r="L208" s="62">
        <v>10</v>
      </c>
      <c r="M208" s="62">
        <v>11</v>
      </c>
      <c r="N208" s="286"/>
      <c r="O208" s="286"/>
      <c r="P208" s="286"/>
      <c r="Q208" s="286"/>
      <c r="R208" s="286"/>
      <c r="S208" s="286"/>
      <c r="T208" s="286"/>
      <c r="U208" s="297"/>
      <c r="V208" s="297"/>
    </row>
    <row r="209" spans="1:22" x14ac:dyDescent="0.3">
      <c r="A209" s="231"/>
      <c r="B209" s="231"/>
      <c r="C209" s="231"/>
      <c r="D209" s="231"/>
      <c r="E209" s="231"/>
      <c r="F209" s="231"/>
      <c r="G209" s="231"/>
      <c r="H209" s="71">
        <v>9</v>
      </c>
      <c r="I209" s="71" t="s">
        <v>276</v>
      </c>
      <c r="J209" s="62">
        <v>16</v>
      </c>
      <c r="K209" s="62">
        <v>24</v>
      </c>
      <c r="L209" s="62">
        <v>10</v>
      </c>
      <c r="M209" s="62">
        <v>11</v>
      </c>
      <c r="N209" s="286"/>
      <c r="O209" s="286"/>
      <c r="P209" s="286"/>
      <c r="Q209" s="286"/>
      <c r="R209" s="286"/>
      <c r="S209" s="286"/>
      <c r="T209" s="286"/>
      <c r="U209" s="297"/>
      <c r="V209" s="297"/>
    </row>
    <row r="210" spans="1:22" x14ac:dyDescent="0.3">
      <c r="A210" s="231"/>
      <c r="B210" s="231"/>
      <c r="C210" s="231"/>
      <c r="D210" s="231"/>
      <c r="E210" s="231"/>
      <c r="F210" s="231"/>
      <c r="G210" s="231"/>
      <c r="H210" s="71">
        <v>10</v>
      </c>
      <c r="I210" s="71" t="s">
        <v>585</v>
      </c>
      <c r="J210" s="62">
        <v>1</v>
      </c>
      <c r="K210" s="62">
        <v>2</v>
      </c>
      <c r="L210" s="62">
        <v>3</v>
      </c>
      <c r="M210" s="62">
        <v>3</v>
      </c>
      <c r="N210" s="286"/>
      <c r="O210" s="286"/>
      <c r="P210" s="286"/>
      <c r="Q210" s="286"/>
      <c r="R210" s="286"/>
      <c r="S210" s="286"/>
      <c r="T210" s="286"/>
      <c r="U210" s="297"/>
      <c r="V210" s="297"/>
    </row>
    <row r="211" spans="1:22" x14ac:dyDescent="0.3">
      <c r="A211" s="231"/>
      <c r="B211" s="231"/>
      <c r="C211" s="231"/>
      <c r="D211" s="231"/>
      <c r="E211" s="231"/>
      <c r="F211" s="231"/>
      <c r="G211" s="231"/>
      <c r="H211" s="71">
        <v>11</v>
      </c>
      <c r="I211" s="71" t="s">
        <v>586</v>
      </c>
      <c r="J211" s="62">
        <v>0</v>
      </c>
      <c r="K211" s="62">
        <v>0</v>
      </c>
      <c r="L211" s="62">
        <v>1</v>
      </c>
      <c r="M211" s="62">
        <v>1</v>
      </c>
      <c r="N211" s="286"/>
      <c r="O211" s="286"/>
      <c r="P211" s="286"/>
      <c r="Q211" s="286"/>
      <c r="R211" s="286"/>
      <c r="S211" s="286"/>
      <c r="T211" s="286"/>
      <c r="U211" s="297"/>
      <c r="V211" s="297"/>
    </row>
    <row r="212" spans="1:22" x14ac:dyDescent="0.3">
      <c r="A212" s="231"/>
      <c r="B212" s="231"/>
      <c r="C212" s="231"/>
      <c r="D212" s="231"/>
      <c r="E212" s="231"/>
      <c r="F212" s="231"/>
      <c r="G212" s="231"/>
      <c r="H212" s="71">
        <v>12</v>
      </c>
      <c r="I212" s="71" t="s">
        <v>587</v>
      </c>
      <c r="J212" s="62">
        <v>1</v>
      </c>
      <c r="K212" s="62">
        <v>4</v>
      </c>
      <c r="L212" s="62">
        <v>2</v>
      </c>
      <c r="M212" s="62">
        <v>1</v>
      </c>
      <c r="N212" s="286"/>
      <c r="O212" s="286"/>
      <c r="P212" s="286"/>
      <c r="Q212" s="286"/>
      <c r="R212" s="286"/>
      <c r="S212" s="286"/>
      <c r="T212" s="286"/>
      <c r="U212" s="297"/>
      <c r="V212" s="297"/>
    </row>
    <row r="213" spans="1:22" x14ac:dyDescent="0.3">
      <c r="A213" s="231"/>
      <c r="B213" s="231"/>
      <c r="C213" s="231"/>
      <c r="D213" s="231"/>
      <c r="E213" s="231"/>
      <c r="F213" s="231"/>
      <c r="G213" s="231"/>
      <c r="H213" s="71">
        <v>13</v>
      </c>
      <c r="I213" s="71" t="s">
        <v>588</v>
      </c>
      <c r="J213" s="62">
        <v>1</v>
      </c>
      <c r="K213" s="62">
        <v>2</v>
      </c>
      <c r="L213" s="62">
        <v>1</v>
      </c>
      <c r="M213" s="62">
        <v>2</v>
      </c>
      <c r="N213" s="286"/>
      <c r="O213" s="286"/>
      <c r="P213" s="286"/>
      <c r="Q213" s="286"/>
      <c r="R213" s="286"/>
      <c r="S213" s="286"/>
      <c r="T213" s="286"/>
      <c r="U213" s="297"/>
      <c r="V213" s="297"/>
    </row>
    <row r="214" spans="1:22" x14ac:dyDescent="0.3">
      <c r="A214" s="228"/>
      <c r="B214" s="228"/>
      <c r="C214" s="228"/>
      <c r="D214" s="228"/>
      <c r="E214" s="228"/>
      <c r="F214" s="228"/>
      <c r="G214" s="228"/>
      <c r="H214" s="71"/>
      <c r="I214" s="72" t="s">
        <v>28</v>
      </c>
      <c r="J214" s="73">
        <f>SUM(J201:J213)</f>
        <v>218</v>
      </c>
      <c r="K214" s="73">
        <f>SUM(K201:K213)</f>
        <v>232</v>
      </c>
      <c r="L214" s="73">
        <f>SUM(L201:L213)</f>
        <v>172</v>
      </c>
      <c r="M214" s="73">
        <f>SUM(M201:M213)</f>
        <v>117</v>
      </c>
      <c r="N214" s="277"/>
      <c r="O214" s="277"/>
      <c r="P214" s="277"/>
      <c r="Q214" s="277"/>
      <c r="R214" s="277"/>
      <c r="S214" s="277"/>
      <c r="T214" s="277"/>
      <c r="U214" s="298"/>
      <c r="V214" s="298"/>
    </row>
    <row r="215" spans="1:22" x14ac:dyDescent="0.3">
      <c r="A215" s="227" t="s">
        <v>134</v>
      </c>
      <c r="B215" s="227" t="s">
        <v>135</v>
      </c>
      <c r="C215" s="227" t="s">
        <v>277</v>
      </c>
      <c r="D215" s="227" t="s">
        <v>1</v>
      </c>
      <c r="E215" s="227">
        <v>630</v>
      </c>
      <c r="F215" s="227">
        <v>900</v>
      </c>
      <c r="G215" s="214">
        <v>45268</v>
      </c>
      <c r="H215" s="71">
        <v>1</v>
      </c>
      <c r="I215" s="71" t="s">
        <v>589</v>
      </c>
      <c r="J215" s="62">
        <v>31</v>
      </c>
      <c r="K215" s="62">
        <v>13</v>
      </c>
      <c r="L215" s="62">
        <v>17</v>
      </c>
      <c r="M215" s="62">
        <v>9</v>
      </c>
      <c r="N215" s="285">
        <f>(L232+K232+J232/3)</f>
        <v>551</v>
      </c>
      <c r="O215" s="285">
        <v>403</v>
      </c>
      <c r="P215" s="285">
        <v>403</v>
      </c>
      <c r="Q215" s="285">
        <v>404</v>
      </c>
      <c r="R215" s="285">
        <v>230</v>
      </c>
      <c r="S215" s="285">
        <v>236</v>
      </c>
      <c r="T215" s="285">
        <v>225</v>
      </c>
      <c r="U215" s="296">
        <f>(N215/F215*100)</f>
        <v>61.222222222222221</v>
      </c>
      <c r="V215" s="296">
        <f>MAX(J232:L232)/F215*10</f>
        <v>2.6888888888888891</v>
      </c>
    </row>
    <row r="216" spans="1:22" x14ac:dyDescent="0.3">
      <c r="A216" s="231"/>
      <c r="B216" s="231"/>
      <c r="C216" s="231"/>
      <c r="D216" s="231"/>
      <c r="E216" s="231"/>
      <c r="F216" s="231"/>
      <c r="G216" s="231"/>
      <c r="H216" s="71">
        <v>2</v>
      </c>
      <c r="I216" s="71" t="s">
        <v>590</v>
      </c>
      <c r="J216" s="62">
        <v>11</v>
      </c>
      <c r="K216" s="62">
        <v>16</v>
      </c>
      <c r="L216" s="62">
        <v>19</v>
      </c>
      <c r="M216" s="62">
        <v>7</v>
      </c>
      <c r="N216" s="286"/>
      <c r="O216" s="286"/>
      <c r="P216" s="286"/>
      <c r="Q216" s="286"/>
      <c r="R216" s="286"/>
      <c r="S216" s="286"/>
      <c r="T216" s="286"/>
      <c r="U216" s="297"/>
      <c r="V216" s="297"/>
    </row>
    <row r="217" spans="1:22" x14ac:dyDescent="0.3">
      <c r="A217" s="231"/>
      <c r="B217" s="231"/>
      <c r="C217" s="231"/>
      <c r="D217" s="231"/>
      <c r="E217" s="231"/>
      <c r="F217" s="231"/>
      <c r="G217" s="231"/>
      <c r="H217" s="71">
        <v>3</v>
      </c>
      <c r="I217" s="71" t="s">
        <v>278</v>
      </c>
      <c r="J217" s="62">
        <v>12</v>
      </c>
      <c r="K217" s="62">
        <v>30</v>
      </c>
      <c r="L217" s="62">
        <v>24</v>
      </c>
      <c r="M217" s="62">
        <v>14</v>
      </c>
      <c r="N217" s="286"/>
      <c r="O217" s="286"/>
      <c r="P217" s="286"/>
      <c r="Q217" s="286"/>
      <c r="R217" s="286"/>
      <c r="S217" s="286"/>
      <c r="T217" s="286"/>
      <c r="U217" s="297"/>
      <c r="V217" s="297"/>
    </row>
    <row r="218" spans="1:22" x14ac:dyDescent="0.3">
      <c r="A218" s="231"/>
      <c r="B218" s="231"/>
      <c r="C218" s="231"/>
      <c r="D218" s="231"/>
      <c r="E218" s="231"/>
      <c r="F218" s="231"/>
      <c r="G218" s="231"/>
      <c r="H218" s="71">
        <v>4</v>
      </c>
      <c r="I218" s="71" t="s">
        <v>591</v>
      </c>
      <c r="J218" s="62">
        <v>33</v>
      </c>
      <c r="K218" s="62">
        <v>30</v>
      </c>
      <c r="L218" s="62">
        <v>52</v>
      </c>
      <c r="M218" s="62">
        <v>11</v>
      </c>
      <c r="N218" s="286"/>
      <c r="O218" s="286"/>
      <c r="P218" s="286"/>
      <c r="Q218" s="286"/>
      <c r="R218" s="286"/>
      <c r="S218" s="286"/>
      <c r="T218" s="286"/>
      <c r="U218" s="297"/>
      <c r="V218" s="297"/>
    </row>
    <row r="219" spans="1:22" x14ac:dyDescent="0.3">
      <c r="A219" s="231"/>
      <c r="B219" s="231"/>
      <c r="C219" s="231"/>
      <c r="D219" s="231"/>
      <c r="E219" s="231"/>
      <c r="F219" s="231"/>
      <c r="G219" s="231"/>
      <c r="H219" s="71">
        <v>5</v>
      </c>
      <c r="I219" s="71" t="s">
        <v>592</v>
      </c>
      <c r="J219" s="62">
        <v>0</v>
      </c>
      <c r="K219" s="62">
        <v>0</v>
      </c>
      <c r="L219" s="62">
        <v>0</v>
      </c>
      <c r="M219" s="62">
        <v>0</v>
      </c>
      <c r="N219" s="286"/>
      <c r="O219" s="286"/>
      <c r="P219" s="286"/>
      <c r="Q219" s="286"/>
      <c r="R219" s="286"/>
      <c r="S219" s="286"/>
      <c r="T219" s="286"/>
      <c r="U219" s="297"/>
      <c r="V219" s="297"/>
    </row>
    <row r="220" spans="1:22" x14ac:dyDescent="0.3">
      <c r="A220" s="231"/>
      <c r="B220" s="231"/>
      <c r="C220" s="231"/>
      <c r="D220" s="231"/>
      <c r="E220" s="231"/>
      <c r="F220" s="231"/>
      <c r="G220" s="231"/>
      <c r="H220" s="71">
        <v>6</v>
      </c>
      <c r="I220" s="71" t="s">
        <v>279</v>
      </c>
      <c r="J220" s="62">
        <v>29</v>
      </c>
      <c r="K220" s="62">
        <v>20</v>
      </c>
      <c r="L220" s="62">
        <v>36</v>
      </c>
      <c r="M220" s="62">
        <v>12</v>
      </c>
      <c r="N220" s="286"/>
      <c r="O220" s="286"/>
      <c r="P220" s="286"/>
      <c r="Q220" s="286"/>
      <c r="R220" s="286"/>
      <c r="S220" s="286"/>
      <c r="T220" s="286"/>
      <c r="U220" s="297"/>
      <c r="V220" s="297"/>
    </row>
    <row r="221" spans="1:22" x14ac:dyDescent="0.3">
      <c r="A221" s="231"/>
      <c r="B221" s="231"/>
      <c r="C221" s="231"/>
      <c r="D221" s="231"/>
      <c r="E221" s="231"/>
      <c r="F221" s="231"/>
      <c r="G221" s="231"/>
      <c r="H221" s="71">
        <v>7</v>
      </c>
      <c r="I221" s="71" t="s">
        <v>280</v>
      </c>
      <c r="J221" s="62">
        <v>57</v>
      </c>
      <c r="K221" s="62">
        <v>50</v>
      </c>
      <c r="L221" s="62">
        <v>26</v>
      </c>
      <c r="M221" s="62">
        <v>10</v>
      </c>
      <c r="N221" s="286"/>
      <c r="O221" s="286"/>
      <c r="P221" s="286"/>
      <c r="Q221" s="286"/>
      <c r="R221" s="286"/>
      <c r="S221" s="286"/>
      <c r="T221" s="286"/>
      <c r="U221" s="297"/>
      <c r="V221" s="297"/>
    </row>
    <row r="222" spans="1:22" x14ac:dyDescent="0.3">
      <c r="A222" s="231"/>
      <c r="B222" s="231"/>
      <c r="C222" s="231"/>
      <c r="D222" s="231"/>
      <c r="E222" s="231"/>
      <c r="F222" s="231"/>
      <c r="G222" s="231"/>
      <c r="H222" s="71">
        <v>8</v>
      </c>
      <c r="I222" s="71" t="s">
        <v>593</v>
      </c>
      <c r="J222" s="62">
        <v>13</v>
      </c>
      <c r="K222" s="62">
        <v>31</v>
      </c>
      <c r="L222" s="62">
        <v>21</v>
      </c>
      <c r="M222" s="62">
        <v>22</v>
      </c>
      <c r="N222" s="286"/>
      <c r="O222" s="286"/>
      <c r="P222" s="286"/>
      <c r="Q222" s="286"/>
      <c r="R222" s="286"/>
      <c r="S222" s="286"/>
      <c r="T222" s="286"/>
      <c r="U222" s="297"/>
      <c r="V222" s="297"/>
    </row>
    <row r="223" spans="1:22" x14ac:dyDescent="0.3">
      <c r="A223" s="231"/>
      <c r="B223" s="231"/>
      <c r="C223" s="231"/>
      <c r="D223" s="231"/>
      <c r="E223" s="231"/>
      <c r="F223" s="231"/>
      <c r="G223" s="231"/>
      <c r="H223" s="71">
        <v>9</v>
      </c>
      <c r="I223" s="71" t="s">
        <v>594</v>
      </c>
      <c r="J223" s="62">
        <v>45</v>
      </c>
      <c r="K223" s="62">
        <v>42</v>
      </c>
      <c r="L223" s="62">
        <v>47</v>
      </c>
      <c r="M223" s="62">
        <v>21</v>
      </c>
      <c r="N223" s="286"/>
      <c r="O223" s="286"/>
      <c r="P223" s="286"/>
      <c r="Q223" s="286"/>
      <c r="R223" s="286"/>
      <c r="S223" s="286"/>
      <c r="T223" s="286"/>
      <c r="U223" s="297"/>
      <c r="V223" s="297"/>
    </row>
    <row r="224" spans="1:22" x14ac:dyDescent="0.3">
      <c r="A224" s="231"/>
      <c r="B224" s="231"/>
      <c r="C224" s="231"/>
      <c r="D224" s="231"/>
      <c r="E224" s="231"/>
      <c r="F224" s="231"/>
      <c r="G224" s="231"/>
      <c r="H224" s="71">
        <v>10</v>
      </c>
      <c r="I224" s="71" t="s">
        <v>595</v>
      </c>
      <c r="J224" s="62">
        <v>0</v>
      </c>
      <c r="K224" s="62">
        <v>2.5</v>
      </c>
      <c r="L224" s="62">
        <v>4</v>
      </c>
      <c r="M224" s="62">
        <v>1</v>
      </c>
      <c r="N224" s="286"/>
      <c r="O224" s="286"/>
      <c r="P224" s="286"/>
      <c r="Q224" s="286"/>
      <c r="R224" s="286"/>
      <c r="S224" s="286"/>
      <c r="T224" s="286"/>
      <c r="U224" s="297"/>
      <c r="V224" s="297"/>
    </row>
    <row r="225" spans="1:22" x14ac:dyDescent="0.3">
      <c r="A225" s="231"/>
      <c r="B225" s="231"/>
      <c r="C225" s="231"/>
      <c r="D225" s="231"/>
      <c r="E225" s="231"/>
      <c r="F225" s="231"/>
      <c r="G225" s="231"/>
      <c r="H225" s="71">
        <v>11</v>
      </c>
      <c r="I225" s="71" t="s">
        <v>596</v>
      </c>
      <c r="J225" s="62">
        <v>8</v>
      </c>
      <c r="K225" s="62">
        <v>1</v>
      </c>
      <c r="L225" s="62">
        <v>7</v>
      </c>
      <c r="M225" s="62">
        <v>4</v>
      </c>
      <c r="N225" s="286"/>
      <c r="O225" s="286"/>
      <c r="P225" s="286"/>
      <c r="Q225" s="286"/>
      <c r="R225" s="286"/>
      <c r="S225" s="286"/>
      <c r="T225" s="286"/>
      <c r="U225" s="297"/>
      <c r="V225" s="297"/>
    </row>
    <row r="226" spans="1:22" x14ac:dyDescent="0.3">
      <c r="A226" s="231"/>
      <c r="B226" s="231"/>
      <c r="C226" s="231"/>
      <c r="D226" s="231"/>
      <c r="E226" s="231"/>
      <c r="F226" s="231"/>
      <c r="G226" s="231"/>
      <c r="H226" s="71">
        <v>12</v>
      </c>
      <c r="I226" s="71" t="s">
        <v>597</v>
      </c>
      <c r="J226" s="62">
        <v>65</v>
      </c>
      <c r="K226" s="62">
        <v>43</v>
      </c>
      <c r="L226" s="62">
        <v>39</v>
      </c>
      <c r="M226" s="62">
        <v>14</v>
      </c>
      <c r="N226" s="286"/>
      <c r="O226" s="286"/>
      <c r="P226" s="286"/>
      <c r="Q226" s="286"/>
      <c r="R226" s="286"/>
      <c r="S226" s="286"/>
      <c r="T226" s="286"/>
      <c r="U226" s="297"/>
      <c r="V226" s="297"/>
    </row>
    <row r="227" spans="1:22" x14ac:dyDescent="0.3">
      <c r="A227" s="231"/>
      <c r="B227" s="231"/>
      <c r="C227" s="231"/>
      <c r="D227" s="231"/>
      <c r="E227" s="231"/>
      <c r="F227" s="231"/>
      <c r="G227" s="231"/>
      <c r="H227" s="71">
        <v>13</v>
      </c>
      <c r="I227" s="71" t="s">
        <v>598</v>
      </c>
      <c r="J227" s="62">
        <v>0</v>
      </c>
      <c r="K227" s="62">
        <v>0</v>
      </c>
      <c r="L227" s="62">
        <v>0</v>
      </c>
      <c r="M227" s="62">
        <v>0</v>
      </c>
      <c r="N227" s="286"/>
      <c r="O227" s="286"/>
      <c r="P227" s="286"/>
      <c r="Q227" s="286"/>
      <c r="R227" s="286"/>
      <c r="S227" s="286"/>
      <c r="T227" s="286"/>
      <c r="U227" s="297"/>
      <c r="V227" s="297"/>
    </row>
    <row r="228" spans="1:22" x14ac:dyDescent="0.3">
      <c r="A228" s="231"/>
      <c r="B228" s="231"/>
      <c r="C228" s="231"/>
      <c r="D228" s="231"/>
      <c r="E228" s="231"/>
      <c r="F228" s="231"/>
      <c r="G228" s="231"/>
      <c r="H228" s="71">
        <v>14</v>
      </c>
      <c r="I228" s="71" t="s">
        <v>599</v>
      </c>
      <c r="J228" s="62">
        <v>1</v>
      </c>
      <c r="K228" s="62">
        <v>1</v>
      </c>
      <c r="L228" s="62">
        <v>5</v>
      </c>
      <c r="M228" s="62">
        <v>2</v>
      </c>
      <c r="N228" s="286"/>
      <c r="O228" s="286"/>
      <c r="P228" s="286"/>
      <c r="Q228" s="286"/>
      <c r="R228" s="286"/>
      <c r="S228" s="286"/>
      <c r="T228" s="286"/>
      <c r="U228" s="297"/>
      <c r="V228" s="297"/>
    </row>
    <row r="229" spans="1:22" x14ac:dyDescent="0.3">
      <c r="A229" s="231"/>
      <c r="B229" s="231"/>
      <c r="C229" s="231"/>
      <c r="D229" s="231"/>
      <c r="E229" s="231"/>
      <c r="F229" s="231"/>
      <c r="G229" s="231"/>
      <c r="H229" s="71">
        <v>15</v>
      </c>
      <c r="I229" s="71" t="s">
        <v>600</v>
      </c>
      <c r="J229" s="62">
        <v>1</v>
      </c>
      <c r="K229" s="62">
        <v>2</v>
      </c>
      <c r="L229" s="62">
        <v>1</v>
      </c>
      <c r="M229" s="62">
        <v>1</v>
      </c>
      <c r="N229" s="286"/>
      <c r="O229" s="286"/>
      <c r="P229" s="286"/>
      <c r="Q229" s="286"/>
      <c r="R229" s="286"/>
      <c r="S229" s="286"/>
      <c r="T229" s="286"/>
      <c r="U229" s="297"/>
      <c r="V229" s="297"/>
    </row>
    <row r="230" spans="1:22" x14ac:dyDescent="0.3">
      <c r="A230" s="231"/>
      <c r="B230" s="231"/>
      <c r="C230" s="231"/>
      <c r="D230" s="231"/>
      <c r="E230" s="231"/>
      <c r="F230" s="231"/>
      <c r="G230" s="231"/>
      <c r="H230" s="71">
        <v>16</v>
      </c>
      <c r="I230" s="71" t="s">
        <v>601</v>
      </c>
      <c r="J230" s="62">
        <v>11</v>
      </c>
      <c r="K230" s="62">
        <v>1.3</v>
      </c>
      <c r="L230" s="62">
        <v>2.2000000000000002</v>
      </c>
      <c r="M230" s="62">
        <v>8</v>
      </c>
      <c r="N230" s="286"/>
      <c r="O230" s="286"/>
      <c r="P230" s="286"/>
      <c r="Q230" s="286"/>
      <c r="R230" s="286"/>
      <c r="S230" s="286"/>
      <c r="T230" s="286"/>
      <c r="U230" s="297"/>
      <c r="V230" s="297"/>
    </row>
    <row r="231" spans="1:22" x14ac:dyDescent="0.3">
      <c r="A231" s="231"/>
      <c r="B231" s="231"/>
      <c r="C231" s="231"/>
      <c r="D231" s="231"/>
      <c r="E231" s="231"/>
      <c r="F231" s="231"/>
      <c r="G231" s="231"/>
      <c r="H231" s="71">
        <v>17</v>
      </c>
      <c r="I231" s="71" t="s">
        <v>602</v>
      </c>
      <c r="J231" s="62">
        <v>0</v>
      </c>
      <c r="K231" s="62">
        <v>0</v>
      </c>
      <c r="L231" s="62">
        <v>4</v>
      </c>
      <c r="M231" s="62">
        <v>3</v>
      </c>
      <c r="N231" s="286"/>
      <c r="O231" s="286"/>
      <c r="P231" s="286"/>
      <c r="Q231" s="286"/>
      <c r="R231" s="286"/>
      <c r="S231" s="286"/>
      <c r="T231" s="286"/>
      <c r="U231" s="297"/>
      <c r="V231" s="297"/>
    </row>
    <row r="232" spans="1:22" x14ac:dyDescent="0.3">
      <c r="A232" s="228"/>
      <c r="B232" s="228"/>
      <c r="C232" s="228"/>
      <c r="D232" s="228"/>
      <c r="E232" s="228"/>
      <c r="F232" s="228"/>
      <c r="G232" s="228"/>
      <c r="H232" s="71"/>
      <c r="I232" s="72" t="s">
        <v>28</v>
      </c>
      <c r="J232" s="73">
        <f>SUM(J215:J223)</f>
        <v>231</v>
      </c>
      <c r="K232" s="73">
        <f>SUM(K215:K223)</f>
        <v>232</v>
      </c>
      <c r="L232" s="73">
        <f>SUM(L215:L223)</f>
        <v>242</v>
      </c>
      <c r="M232" s="73">
        <f>SUM(M215:M223)</f>
        <v>106</v>
      </c>
      <c r="N232" s="277"/>
      <c r="O232" s="277"/>
      <c r="P232" s="277"/>
      <c r="Q232" s="277"/>
      <c r="R232" s="277"/>
      <c r="S232" s="277"/>
      <c r="T232" s="277"/>
      <c r="U232" s="298"/>
      <c r="V232" s="298"/>
    </row>
    <row r="233" spans="1:22" x14ac:dyDescent="0.3">
      <c r="A233" s="227" t="s">
        <v>134</v>
      </c>
      <c r="B233" s="227" t="s">
        <v>135</v>
      </c>
      <c r="C233" s="227" t="s">
        <v>281</v>
      </c>
      <c r="D233" s="227" t="s">
        <v>1</v>
      </c>
      <c r="E233" s="227">
        <v>630</v>
      </c>
      <c r="F233" s="227">
        <v>900</v>
      </c>
      <c r="G233" s="214">
        <v>45268</v>
      </c>
      <c r="H233" s="71" t="s">
        <v>165</v>
      </c>
      <c r="I233" s="71" t="s">
        <v>282</v>
      </c>
      <c r="J233" s="62">
        <v>4</v>
      </c>
      <c r="K233" s="62">
        <v>3</v>
      </c>
      <c r="L233" s="62">
        <v>3</v>
      </c>
      <c r="M233" s="62">
        <v>7</v>
      </c>
      <c r="N233" s="285">
        <f>(L237+K237+J237/3)</f>
        <v>201.33333333333334</v>
      </c>
      <c r="O233" s="285">
        <v>400</v>
      </c>
      <c r="P233" s="285">
        <v>403</v>
      </c>
      <c r="Q233" s="285">
        <v>405</v>
      </c>
      <c r="R233" s="285">
        <v>237</v>
      </c>
      <c r="S233" s="285">
        <v>238</v>
      </c>
      <c r="T233" s="285">
        <v>241</v>
      </c>
      <c r="U233" s="296">
        <f>(N233/F233*100)</f>
        <v>22.37037037037037</v>
      </c>
      <c r="V233" s="296">
        <f>MAX(J237:L237)/F233*10</f>
        <v>1.1444444444444444</v>
      </c>
    </row>
    <row r="234" spans="1:22" x14ac:dyDescent="0.3">
      <c r="A234" s="231"/>
      <c r="B234" s="231"/>
      <c r="C234" s="231"/>
      <c r="D234" s="231"/>
      <c r="E234" s="231"/>
      <c r="F234" s="231"/>
      <c r="G234" s="231"/>
      <c r="H234" s="71" t="s">
        <v>165</v>
      </c>
      <c r="I234" s="71" t="s">
        <v>283</v>
      </c>
      <c r="J234" s="62">
        <v>33</v>
      </c>
      <c r="K234" s="62">
        <v>30</v>
      </c>
      <c r="L234" s="62">
        <v>36</v>
      </c>
      <c r="M234" s="62">
        <v>8</v>
      </c>
      <c r="N234" s="286"/>
      <c r="O234" s="286"/>
      <c r="P234" s="286"/>
      <c r="Q234" s="286"/>
      <c r="R234" s="286"/>
      <c r="S234" s="286"/>
      <c r="T234" s="286"/>
      <c r="U234" s="297"/>
      <c r="V234" s="297"/>
    </row>
    <row r="235" spans="1:22" x14ac:dyDescent="0.3">
      <c r="A235" s="231"/>
      <c r="B235" s="231"/>
      <c r="C235" s="231"/>
      <c r="D235" s="231"/>
      <c r="E235" s="231"/>
      <c r="F235" s="231"/>
      <c r="G235" s="231"/>
      <c r="H235" s="71">
        <v>3</v>
      </c>
      <c r="I235" s="71" t="s">
        <v>260</v>
      </c>
      <c r="J235" s="62">
        <v>41</v>
      </c>
      <c r="K235" s="62">
        <v>18</v>
      </c>
      <c r="L235" s="62">
        <v>29</v>
      </c>
      <c r="M235" s="62">
        <v>6</v>
      </c>
      <c r="N235" s="286"/>
      <c r="O235" s="286"/>
      <c r="P235" s="286"/>
      <c r="Q235" s="286"/>
      <c r="R235" s="286"/>
      <c r="S235" s="286"/>
      <c r="T235" s="286"/>
      <c r="U235" s="297"/>
      <c r="V235" s="297"/>
    </row>
    <row r="236" spans="1:22" x14ac:dyDescent="0.3">
      <c r="A236" s="231"/>
      <c r="B236" s="231"/>
      <c r="C236" s="231"/>
      <c r="D236" s="231"/>
      <c r="E236" s="231"/>
      <c r="F236" s="231"/>
      <c r="G236" s="231"/>
      <c r="H236" s="71">
        <v>4</v>
      </c>
      <c r="I236" s="71" t="s">
        <v>284</v>
      </c>
      <c r="J236" s="62">
        <v>25</v>
      </c>
      <c r="K236" s="62">
        <v>21</v>
      </c>
      <c r="L236" s="62">
        <v>27</v>
      </c>
      <c r="M236" s="62">
        <v>7</v>
      </c>
      <c r="N236" s="286"/>
      <c r="O236" s="286"/>
      <c r="P236" s="286"/>
      <c r="Q236" s="286"/>
      <c r="R236" s="286"/>
      <c r="S236" s="286"/>
      <c r="T236" s="286"/>
      <c r="U236" s="297"/>
      <c r="V236" s="297"/>
    </row>
    <row r="237" spans="1:22" x14ac:dyDescent="0.3">
      <c r="A237" s="228"/>
      <c r="B237" s="228"/>
      <c r="C237" s="228"/>
      <c r="D237" s="228"/>
      <c r="E237" s="228"/>
      <c r="F237" s="228"/>
      <c r="G237" s="228"/>
      <c r="H237" s="71"/>
      <c r="I237" s="72" t="s">
        <v>28</v>
      </c>
      <c r="J237" s="73">
        <f>SUM(J233:J236)</f>
        <v>103</v>
      </c>
      <c r="K237" s="73">
        <f>SUM(K233:K236)</f>
        <v>72</v>
      </c>
      <c r="L237" s="73">
        <f>SUM(L233:L236)</f>
        <v>95</v>
      </c>
      <c r="M237" s="73">
        <f>SUM(M233:M236)</f>
        <v>28</v>
      </c>
      <c r="N237" s="277"/>
      <c r="O237" s="277"/>
      <c r="P237" s="277"/>
      <c r="Q237" s="277"/>
      <c r="R237" s="277"/>
      <c r="S237" s="277"/>
      <c r="T237" s="277"/>
      <c r="U237" s="298"/>
      <c r="V237" s="298"/>
    </row>
    <row r="238" spans="1:22" x14ac:dyDescent="0.3">
      <c r="A238" s="227" t="s">
        <v>134</v>
      </c>
      <c r="B238" s="227" t="s">
        <v>135</v>
      </c>
      <c r="C238" s="227" t="s">
        <v>285</v>
      </c>
      <c r="D238" s="227" t="s">
        <v>1</v>
      </c>
      <c r="E238" s="227">
        <v>160</v>
      </c>
      <c r="F238" s="227">
        <v>144</v>
      </c>
      <c r="G238" s="214">
        <v>45268</v>
      </c>
      <c r="H238" s="71">
        <v>1</v>
      </c>
      <c r="I238" s="71" t="s">
        <v>286</v>
      </c>
      <c r="J238" s="62">
        <v>4</v>
      </c>
      <c r="K238" s="62">
        <v>3</v>
      </c>
      <c r="L238" s="62">
        <v>5</v>
      </c>
      <c r="M238" s="62">
        <v>1</v>
      </c>
      <c r="N238" s="285">
        <f>(L239+K239+J239/3)</f>
        <v>9.3333333333333339</v>
      </c>
      <c r="O238" s="285">
        <v>405</v>
      </c>
      <c r="P238" s="285">
        <v>407</v>
      </c>
      <c r="Q238" s="285">
        <v>405</v>
      </c>
      <c r="R238" s="285">
        <v>240</v>
      </c>
      <c r="S238" s="285">
        <v>241</v>
      </c>
      <c r="T238" s="285">
        <v>240</v>
      </c>
      <c r="U238" s="296">
        <f>(N238/F238*100)</f>
        <v>6.4814814814814827</v>
      </c>
      <c r="V238" s="296">
        <f>MAX(J239:L239)/F238*10</f>
        <v>0.34722222222222221</v>
      </c>
    </row>
    <row r="239" spans="1:22" x14ac:dyDescent="0.3">
      <c r="A239" s="228"/>
      <c r="B239" s="228"/>
      <c r="C239" s="228"/>
      <c r="D239" s="228"/>
      <c r="E239" s="228"/>
      <c r="F239" s="228"/>
      <c r="G239" s="228"/>
      <c r="H239" s="71"/>
      <c r="I239" s="72" t="s">
        <v>28</v>
      </c>
      <c r="J239" s="73">
        <f>SUM(J238:J238)</f>
        <v>4</v>
      </c>
      <c r="K239" s="73">
        <f>SUM(K238:K238)</f>
        <v>3</v>
      </c>
      <c r="L239" s="73">
        <f>SUM(L238:L238)</f>
        <v>5</v>
      </c>
      <c r="M239" s="73">
        <f>SUM(M238:M238)</f>
        <v>1</v>
      </c>
      <c r="N239" s="277"/>
      <c r="O239" s="277"/>
      <c r="P239" s="277"/>
      <c r="Q239" s="277"/>
      <c r="R239" s="277"/>
      <c r="S239" s="277"/>
      <c r="T239" s="277"/>
      <c r="U239" s="298"/>
      <c r="V239" s="298"/>
    </row>
    <row r="240" spans="1:22" x14ac:dyDescent="0.3">
      <c r="A240" s="227" t="s">
        <v>134</v>
      </c>
      <c r="B240" s="227" t="s">
        <v>135</v>
      </c>
      <c r="C240" s="227" t="s">
        <v>287</v>
      </c>
      <c r="D240" s="227" t="s">
        <v>1</v>
      </c>
      <c r="E240" s="227">
        <v>100</v>
      </c>
      <c r="F240" s="227">
        <v>144</v>
      </c>
      <c r="G240" s="214">
        <v>45268</v>
      </c>
      <c r="H240" s="71">
        <v>1</v>
      </c>
      <c r="I240" s="71" t="s">
        <v>288</v>
      </c>
      <c r="J240" s="62">
        <v>6</v>
      </c>
      <c r="K240" s="62">
        <v>4</v>
      </c>
      <c r="L240" s="62">
        <v>6</v>
      </c>
      <c r="M240" s="62">
        <v>3</v>
      </c>
      <c r="N240" s="208">
        <f>(L242+K242+J242/3)</f>
        <v>12</v>
      </c>
      <c r="O240" s="208">
        <v>404</v>
      </c>
      <c r="P240" s="208">
        <v>403</v>
      </c>
      <c r="Q240" s="208">
        <v>404</v>
      </c>
      <c r="R240" s="208">
        <v>231</v>
      </c>
      <c r="S240" s="208">
        <v>230</v>
      </c>
      <c r="T240" s="208">
        <v>230</v>
      </c>
      <c r="U240" s="320">
        <f>(N240/F240*100)</f>
        <v>8.3333333333333321</v>
      </c>
      <c r="V240" s="320">
        <f>MAX(J242:L242)/F240*10</f>
        <v>0.41666666666666663</v>
      </c>
    </row>
    <row r="241" spans="1:22" x14ac:dyDescent="0.3">
      <c r="A241" s="231"/>
      <c r="B241" s="231"/>
      <c r="C241" s="231"/>
      <c r="D241" s="231"/>
      <c r="E241" s="231"/>
      <c r="F241" s="231"/>
      <c r="G241" s="231"/>
      <c r="H241" s="71">
        <v>2</v>
      </c>
      <c r="I241" s="71" t="s">
        <v>194</v>
      </c>
      <c r="J241" s="62">
        <v>0</v>
      </c>
      <c r="K241" s="62">
        <v>0</v>
      </c>
      <c r="L241" s="62">
        <v>0</v>
      </c>
      <c r="M241" s="62">
        <v>0</v>
      </c>
      <c r="N241" s="208"/>
      <c r="O241" s="208"/>
      <c r="P241" s="208"/>
      <c r="Q241" s="208"/>
      <c r="R241" s="208"/>
      <c r="S241" s="208"/>
      <c r="T241" s="208"/>
      <c r="U241" s="320"/>
      <c r="V241" s="320"/>
    </row>
    <row r="242" spans="1:22" x14ac:dyDescent="0.3">
      <c r="A242" s="228"/>
      <c r="B242" s="228"/>
      <c r="C242" s="228"/>
      <c r="D242" s="228"/>
      <c r="E242" s="228"/>
      <c r="F242" s="228"/>
      <c r="G242" s="228"/>
      <c r="H242" s="71"/>
      <c r="I242" s="72" t="s">
        <v>28</v>
      </c>
      <c r="J242" s="73">
        <f>SUM(J240:J241)</f>
        <v>6</v>
      </c>
      <c r="K242" s="73">
        <f>SUM(K240:K241)</f>
        <v>4</v>
      </c>
      <c r="L242" s="73">
        <f>SUM(L240:L241)</f>
        <v>6</v>
      </c>
      <c r="M242" s="73">
        <f>SUM(M240:M241)</f>
        <v>3</v>
      </c>
      <c r="N242" s="208"/>
      <c r="O242" s="208"/>
      <c r="P242" s="208"/>
      <c r="Q242" s="208"/>
      <c r="R242" s="208"/>
      <c r="S242" s="208"/>
      <c r="T242" s="208"/>
      <c r="U242" s="320"/>
      <c r="V242" s="320"/>
    </row>
    <row r="243" spans="1:22" x14ac:dyDescent="0.3">
      <c r="A243" s="227" t="s">
        <v>134</v>
      </c>
      <c r="B243" s="227" t="s">
        <v>135</v>
      </c>
      <c r="C243" s="227" t="s">
        <v>289</v>
      </c>
      <c r="D243" s="227" t="s">
        <v>1</v>
      </c>
      <c r="E243" s="227">
        <v>400</v>
      </c>
      <c r="F243" s="227">
        <v>580</v>
      </c>
      <c r="G243" s="214">
        <v>45268</v>
      </c>
      <c r="H243" s="71">
        <v>1</v>
      </c>
      <c r="I243" s="71" t="s">
        <v>290</v>
      </c>
      <c r="J243" s="62">
        <v>37</v>
      </c>
      <c r="K243" s="62">
        <v>38</v>
      </c>
      <c r="L243" s="62">
        <v>18</v>
      </c>
      <c r="M243" s="62">
        <v>6</v>
      </c>
      <c r="N243" s="286">
        <f>(L250+K250+J250/3)</f>
        <v>282.66666666666669</v>
      </c>
      <c r="O243" s="286">
        <v>404</v>
      </c>
      <c r="P243" s="286">
        <v>406</v>
      </c>
      <c r="Q243" s="286">
        <v>405</v>
      </c>
      <c r="R243" s="286">
        <v>228</v>
      </c>
      <c r="S243" s="286">
        <v>236</v>
      </c>
      <c r="T243" s="286">
        <v>234</v>
      </c>
      <c r="U243" s="297">
        <f>(N243/F243*100)</f>
        <v>48.735632183908052</v>
      </c>
      <c r="V243" s="297">
        <f>MAX(J250:L250)/F243*10</f>
        <v>2.672413793103448</v>
      </c>
    </row>
    <row r="244" spans="1:22" x14ac:dyDescent="0.3">
      <c r="A244" s="231"/>
      <c r="B244" s="231"/>
      <c r="C244" s="231"/>
      <c r="D244" s="231"/>
      <c r="E244" s="231"/>
      <c r="F244" s="231"/>
      <c r="G244" s="231"/>
      <c r="H244" s="71">
        <v>2</v>
      </c>
      <c r="I244" s="71" t="s">
        <v>291</v>
      </c>
      <c r="J244" s="62">
        <v>15</v>
      </c>
      <c r="K244" s="62">
        <v>20</v>
      </c>
      <c r="L244" s="62">
        <v>20</v>
      </c>
      <c r="M244" s="62">
        <v>4</v>
      </c>
      <c r="N244" s="286"/>
      <c r="O244" s="286"/>
      <c r="P244" s="286"/>
      <c r="Q244" s="286"/>
      <c r="R244" s="286"/>
      <c r="S244" s="286"/>
      <c r="T244" s="286"/>
      <c r="U244" s="297"/>
      <c r="V244" s="297"/>
    </row>
    <row r="245" spans="1:22" x14ac:dyDescent="0.3">
      <c r="A245" s="231"/>
      <c r="B245" s="231"/>
      <c r="C245" s="231"/>
      <c r="D245" s="231"/>
      <c r="E245" s="231"/>
      <c r="F245" s="231"/>
      <c r="G245" s="231"/>
      <c r="H245" s="71">
        <v>3</v>
      </c>
      <c r="I245" s="71" t="s">
        <v>266</v>
      </c>
      <c r="J245" s="62">
        <v>16</v>
      </c>
      <c r="K245" s="62">
        <v>25</v>
      </c>
      <c r="L245" s="62">
        <v>36</v>
      </c>
      <c r="M245" s="62">
        <v>4</v>
      </c>
      <c r="N245" s="286"/>
      <c r="O245" s="286"/>
      <c r="P245" s="286"/>
      <c r="Q245" s="286"/>
      <c r="R245" s="286"/>
      <c r="S245" s="286"/>
      <c r="T245" s="286"/>
      <c r="U245" s="297"/>
      <c r="V245" s="297"/>
    </row>
    <row r="246" spans="1:22" x14ac:dyDescent="0.3">
      <c r="A246" s="231"/>
      <c r="B246" s="231"/>
      <c r="C246" s="231"/>
      <c r="D246" s="231"/>
      <c r="E246" s="231"/>
      <c r="F246" s="231"/>
      <c r="G246" s="231"/>
      <c r="H246" s="71">
        <v>4</v>
      </c>
      <c r="I246" s="71" t="s">
        <v>292</v>
      </c>
      <c r="J246" s="62">
        <v>12</v>
      </c>
      <c r="K246" s="62">
        <v>5</v>
      </c>
      <c r="L246" s="62">
        <v>10</v>
      </c>
      <c r="M246" s="62">
        <v>6</v>
      </c>
      <c r="N246" s="286"/>
      <c r="O246" s="286"/>
      <c r="P246" s="286"/>
      <c r="Q246" s="286"/>
      <c r="R246" s="286"/>
      <c r="S246" s="286"/>
      <c r="T246" s="286"/>
      <c r="U246" s="297"/>
      <c r="V246" s="297"/>
    </row>
    <row r="247" spans="1:22" x14ac:dyDescent="0.3">
      <c r="A247" s="231"/>
      <c r="B247" s="231"/>
      <c r="C247" s="231"/>
      <c r="D247" s="231"/>
      <c r="E247" s="231"/>
      <c r="F247" s="231"/>
      <c r="G247" s="231"/>
      <c r="H247" s="71">
        <v>5</v>
      </c>
      <c r="I247" s="71" t="s">
        <v>603</v>
      </c>
      <c r="J247" s="62">
        <v>1</v>
      </c>
      <c r="K247" s="62">
        <v>1</v>
      </c>
      <c r="L247" s="62">
        <v>2</v>
      </c>
      <c r="M247" s="62">
        <v>2</v>
      </c>
      <c r="N247" s="286"/>
      <c r="O247" s="286"/>
      <c r="P247" s="286"/>
      <c r="Q247" s="286"/>
      <c r="R247" s="286"/>
      <c r="S247" s="286"/>
      <c r="T247" s="286"/>
      <c r="U247" s="297"/>
      <c r="V247" s="297"/>
    </row>
    <row r="248" spans="1:22" x14ac:dyDescent="0.3">
      <c r="A248" s="231"/>
      <c r="B248" s="231"/>
      <c r="C248" s="231"/>
      <c r="D248" s="231"/>
      <c r="E248" s="231"/>
      <c r="F248" s="231"/>
      <c r="G248" s="231"/>
      <c r="H248" s="71">
        <v>6</v>
      </c>
      <c r="I248" s="71" t="s">
        <v>595</v>
      </c>
      <c r="J248" s="62">
        <v>12</v>
      </c>
      <c r="K248" s="62">
        <v>7</v>
      </c>
      <c r="L248" s="62">
        <v>62</v>
      </c>
      <c r="M248" s="62">
        <v>12</v>
      </c>
      <c r="N248" s="286"/>
      <c r="O248" s="286"/>
      <c r="P248" s="286"/>
      <c r="Q248" s="286"/>
      <c r="R248" s="286"/>
      <c r="S248" s="286"/>
      <c r="T248" s="286"/>
      <c r="U248" s="297"/>
      <c r="V248" s="297"/>
    </row>
    <row r="249" spans="1:22" x14ac:dyDescent="0.3">
      <c r="A249" s="231"/>
      <c r="B249" s="231"/>
      <c r="C249" s="231"/>
      <c r="D249" s="231"/>
      <c r="E249" s="231"/>
      <c r="F249" s="231"/>
      <c r="G249" s="231"/>
      <c r="H249" s="71">
        <v>7</v>
      </c>
      <c r="I249" s="71" t="s">
        <v>293</v>
      </c>
      <c r="J249" s="62">
        <v>2</v>
      </c>
      <c r="K249" s="62">
        <v>0</v>
      </c>
      <c r="L249" s="62">
        <v>7</v>
      </c>
      <c r="M249" s="62">
        <v>4</v>
      </c>
      <c r="N249" s="286"/>
      <c r="O249" s="286"/>
      <c r="P249" s="286"/>
      <c r="Q249" s="286"/>
      <c r="R249" s="286"/>
      <c r="S249" s="286"/>
      <c r="T249" s="286"/>
      <c r="U249" s="297"/>
      <c r="V249" s="297"/>
    </row>
    <row r="250" spans="1:22" x14ac:dyDescent="0.3">
      <c r="A250" s="228"/>
      <c r="B250" s="228"/>
      <c r="C250" s="228"/>
      <c r="D250" s="228"/>
      <c r="E250" s="228"/>
      <c r="F250" s="228"/>
      <c r="G250" s="228"/>
      <c r="H250" s="71"/>
      <c r="I250" s="72" t="s">
        <v>28</v>
      </c>
      <c r="J250" s="73">
        <f>SUM(J243:J249)</f>
        <v>95</v>
      </c>
      <c r="K250" s="73">
        <f>SUM(K243:K249)</f>
        <v>96</v>
      </c>
      <c r="L250" s="73">
        <f>SUM(L243:L249)</f>
        <v>155</v>
      </c>
      <c r="M250" s="73">
        <f>SUM(M243:M249)</f>
        <v>38</v>
      </c>
      <c r="N250" s="277"/>
      <c r="O250" s="277"/>
      <c r="P250" s="277"/>
      <c r="Q250" s="277"/>
      <c r="R250" s="277"/>
      <c r="S250" s="277"/>
      <c r="T250" s="277"/>
      <c r="U250" s="298"/>
      <c r="V250" s="298"/>
    </row>
    <row r="251" spans="1:22" ht="17.399999999999999" x14ac:dyDescent="0.3">
      <c r="A251" s="224" t="s">
        <v>294</v>
      </c>
      <c r="B251" s="225"/>
      <c r="C251" s="225"/>
      <c r="D251" s="225"/>
      <c r="E251" s="225"/>
      <c r="F251" s="225"/>
      <c r="G251" s="225"/>
      <c r="H251" s="225"/>
      <c r="I251" s="225"/>
      <c r="J251" s="225"/>
      <c r="K251" s="225"/>
      <c r="L251" s="225"/>
      <c r="M251" s="225"/>
      <c r="N251" s="162"/>
      <c r="O251" s="162"/>
      <c r="P251" s="162"/>
      <c r="Q251" s="162"/>
      <c r="R251" s="162"/>
      <c r="S251" s="162"/>
      <c r="T251" s="162"/>
      <c r="U251" s="163"/>
      <c r="V251" s="163"/>
    </row>
    <row r="252" spans="1:22" x14ac:dyDescent="0.3">
      <c r="A252" s="227" t="s">
        <v>134</v>
      </c>
      <c r="B252" s="227" t="s">
        <v>135</v>
      </c>
      <c r="C252" s="227" t="s">
        <v>295</v>
      </c>
      <c r="D252" s="227" t="s">
        <v>1</v>
      </c>
      <c r="E252" s="227">
        <v>560</v>
      </c>
      <c r="F252" s="227">
        <v>808</v>
      </c>
      <c r="G252" s="214">
        <v>45268</v>
      </c>
      <c r="H252" s="71">
        <v>1</v>
      </c>
      <c r="I252" s="71" t="s">
        <v>296</v>
      </c>
      <c r="J252" s="62">
        <v>4</v>
      </c>
      <c r="K252" s="62">
        <v>7</v>
      </c>
      <c r="L252" s="62">
        <v>9</v>
      </c>
      <c r="M252" s="62">
        <v>4</v>
      </c>
      <c r="N252" s="285">
        <f>(L259+K259+J259/3)</f>
        <v>109</v>
      </c>
      <c r="O252" s="285">
        <v>411</v>
      </c>
      <c r="P252" s="285">
        <v>412</v>
      </c>
      <c r="Q252" s="285">
        <v>411</v>
      </c>
      <c r="R252" s="285">
        <v>238</v>
      </c>
      <c r="S252" s="285">
        <v>236</v>
      </c>
      <c r="T252" s="285">
        <v>236</v>
      </c>
      <c r="U252" s="296">
        <f>(N252/F252*100)</f>
        <v>13.490099009900991</v>
      </c>
      <c r="V252" s="296">
        <f>MAX(J259:L259)/F252*10</f>
        <v>0.59405940594059403</v>
      </c>
    </row>
    <row r="253" spans="1:22" x14ac:dyDescent="0.3">
      <c r="A253" s="231"/>
      <c r="B253" s="231"/>
      <c r="C253" s="231"/>
      <c r="D253" s="231"/>
      <c r="E253" s="231"/>
      <c r="F253" s="231"/>
      <c r="G253" s="231"/>
      <c r="H253" s="71">
        <v>2</v>
      </c>
      <c r="I253" s="71" t="s">
        <v>297</v>
      </c>
      <c r="J253" s="62">
        <v>0</v>
      </c>
      <c r="K253" s="62">
        <v>0</v>
      </c>
      <c r="L253" s="62">
        <v>0</v>
      </c>
      <c r="M253" s="62">
        <v>0</v>
      </c>
      <c r="N253" s="286"/>
      <c r="O253" s="286"/>
      <c r="P253" s="286"/>
      <c r="Q253" s="286"/>
      <c r="R253" s="286"/>
      <c r="S253" s="286"/>
      <c r="T253" s="286"/>
      <c r="U253" s="297"/>
      <c r="V253" s="297"/>
    </row>
    <row r="254" spans="1:22" x14ac:dyDescent="0.3">
      <c r="A254" s="231"/>
      <c r="B254" s="231"/>
      <c r="C254" s="231"/>
      <c r="D254" s="231"/>
      <c r="E254" s="231"/>
      <c r="F254" s="231"/>
      <c r="G254" s="231"/>
      <c r="H254" s="71">
        <v>3</v>
      </c>
      <c r="I254" s="71" t="s">
        <v>298</v>
      </c>
      <c r="J254" s="62">
        <v>3</v>
      </c>
      <c r="K254" s="62">
        <v>4</v>
      </c>
      <c r="L254" s="62">
        <v>3</v>
      </c>
      <c r="M254" s="62">
        <v>1</v>
      </c>
      <c r="N254" s="286"/>
      <c r="O254" s="286"/>
      <c r="P254" s="286"/>
      <c r="Q254" s="286"/>
      <c r="R254" s="286"/>
      <c r="S254" s="286"/>
      <c r="T254" s="286"/>
      <c r="U254" s="297"/>
      <c r="V254" s="297"/>
    </row>
    <row r="255" spans="1:22" ht="60" customHeight="1" x14ac:dyDescent="0.3">
      <c r="A255" s="231"/>
      <c r="B255" s="231"/>
      <c r="C255" s="231"/>
      <c r="D255" s="231"/>
      <c r="E255" s="231"/>
      <c r="F255" s="231"/>
      <c r="G255" s="231"/>
      <c r="H255" s="71">
        <v>4</v>
      </c>
      <c r="I255" s="71" t="s">
        <v>299</v>
      </c>
      <c r="J255" s="62">
        <v>9</v>
      </c>
      <c r="K255" s="62">
        <v>4</v>
      </c>
      <c r="L255" s="62">
        <v>6</v>
      </c>
      <c r="M255" s="62">
        <v>8</v>
      </c>
      <c r="N255" s="286"/>
      <c r="O255" s="286"/>
      <c r="P255" s="286"/>
      <c r="Q255" s="286"/>
      <c r="R255" s="286"/>
      <c r="S255" s="286"/>
      <c r="T255" s="286"/>
      <c r="U255" s="297"/>
      <c r="V255" s="297"/>
    </row>
    <row r="256" spans="1:22" x14ac:dyDescent="0.3">
      <c r="A256" s="231"/>
      <c r="B256" s="231"/>
      <c r="C256" s="231"/>
      <c r="D256" s="231"/>
      <c r="E256" s="231"/>
      <c r="F256" s="231"/>
      <c r="G256" s="231"/>
      <c r="H256" s="71">
        <v>5</v>
      </c>
      <c r="I256" s="71" t="s">
        <v>300</v>
      </c>
      <c r="J256" s="62">
        <v>0</v>
      </c>
      <c r="K256" s="62">
        <v>0</v>
      </c>
      <c r="L256" s="62">
        <v>0</v>
      </c>
      <c r="M256" s="62">
        <v>0</v>
      </c>
      <c r="N256" s="286"/>
      <c r="O256" s="286"/>
      <c r="P256" s="286"/>
      <c r="Q256" s="286"/>
      <c r="R256" s="286"/>
      <c r="S256" s="286"/>
      <c r="T256" s="286"/>
      <c r="U256" s="297"/>
      <c r="V256" s="297"/>
    </row>
    <row r="257" spans="1:22" x14ac:dyDescent="0.3">
      <c r="A257" s="231"/>
      <c r="B257" s="231"/>
      <c r="C257" s="231"/>
      <c r="D257" s="231"/>
      <c r="E257" s="231"/>
      <c r="F257" s="231"/>
      <c r="G257" s="231"/>
      <c r="H257" s="71">
        <v>6</v>
      </c>
      <c r="I257" s="71" t="s">
        <v>301</v>
      </c>
      <c r="J257" s="62">
        <v>22</v>
      </c>
      <c r="K257" s="62">
        <v>31</v>
      </c>
      <c r="L257" s="62">
        <v>25</v>
      </c>
      <c r="M257" s="62">
        <v>7</v>
      </c>
      <c r="N257" s="286"/>
      <c r="O257" s="286"/>
      <c r="P257" s="286"/>
      <c r="Q257" s="286"/>
      <c r="R257" s="286"/>
      <c r="S257" s="286"/>
      <c r="T257" s="286"/>
      <c r="U257" s="297"/>
      <c r="V257" s="297"/>
    </row>
    <row r="258" spans="1:22" x14ac:dyDescent="0.3">
      <c r="A258" s="231"/>
      <c r="B258" s="231"/>
      <c r="C258" s="231"/>
      <c r="D258" s="231"/>
      <c r="E258" s="231"/>
      <c r="F258" s="231"/>
      <c r="G258" s="231"/>
      <c r="H258" s="71">
        <v>7</v>
      </c>
      <c r="I258" s="71" t="s">
        <v>302</v>
      </c>
      <c r="J258" s="62">
        <v>4</v>
      </c>
      <c r="K258" s="62">
        <v>2</v>
      </c>
      <c r="L258" s="62">
        <v>4</v>
      </c>
      <c r="M258" s="62">
        <v>2</v>
      </c>
      <c r="N258" s="286"/>
      <c r="O258" s="286"/>
      <c r="P258" s="286"/>
      <c r="Q258" s="286"/>
      <c r="R258" s="286"/>
      <c r="S258" s="286"/>
      <c r="T258" s="286"/>
      <c r="U258" s="297"/>
      <c r="V258" s="297"/>
    </row>
    <row r="259" spans="1:22" x14ac:dyDescent="0.3">
      <c r="A259" s="228"/>
      <c r="B259" s="228"/>
      <c r="C259" s="228"/>
      <c r="D259" s="228"/>
      <c r="E259" s="228"/>
      <c r="F259" s="228"/>
      <c r="G259" s="228"/>
      <c r="H259" s="71"/>
      <c r="I259" s="72" t="s">
        <v>28</v>
      </c>
      <c r="J259" s="73">
        <f>SUM(J252:J258)</f>
        <v>42</v>
      </c>
      <c r="K259" s="73">
        <f>SUM(K252:K258)</f>
        <v>48</v>
      </c>
      <c r="L259" s="73">
        <f>SUM(L252:L258)</f>
        <v>47</v>
      </c>
      <c r="M259" s="73">
        <f>SUM(M252:M258)</f>
        <v>22</v>
      </c>
      <c r="N259" s="277"/>
      <c r="O259" s="277"/>
      <c r="P259" s="277"/>
      <c r="Q259" s="277"/>
      <c r="R259" s="277"/>
      <c r="S259" s="277"/>
      <c r="T259" s="277"/>
      <c r="U259" s="298"/>
      <c r="V259" s="298"/>
    </row>
    <row r="262" spans="1:22" ht="46.5" customHeight="1" x14ac:dyDescent="0.3">
      <c r="A262" s="326" t="s">
        <v>41</v>
      </c>
      <c r="B262" s="326"/>
      <c r="C262" s="326"/>
      <c r="D262" s="327" t="s">
        <v>303</v>
      </c>
      <c r="E262" s="327"/>
      <c r="F262" s="327"/>
      <c r="G262" s="164"/>
      <c r="H262" s="165" t="s">
        <v>304</v>
      </c>
    </row>
    <row r="263" spans="1:22" x14ac:dyDescent="0.3">
      <c r="A263" s="166"/>
      <c r="B263" s="166"/>
      <c r="C263" s="166"/>
      <c r="D263" s="166"/>
      <c r="E263" s="166"/>
      <c r="F263" s="166"/>
      <c r="G263" s="166"/>
      <c r="H263" s="166"/>
    </row>
    <row r="264" spans="1:22" ht="31.5" customHeight="1" x14ac:dyDescent="0.3">
      <c r="A264" s="326" t="s">
        <v>40</v>
      </c>
      <c r="B264" s="326"/>
      <c r="C264" s="326"/>
      <c r="D264" s="327" t="s">
        <v>305</v>
      </c>
      <c r="E264" s="327"/>
      <c r="F264" s="327"/>
      <c r="G264" s="164"/>
      <c r="H264" s="165" t="s">
        <v>306</v>
      </c>
    </row>
  </sheetData>
  <mergeCells count="663">
    <mergeCell ref="A264:C264"/>
    <mergeCell ref="D264:F264"/>
    <mergeCell ref="O252:O259"/>
    <mergeCell ref="P252:P259"/>
    <mergeCell ref="Q252:Q259"/>
    <mergeCell ref="R252:R259"/>
    <mergeCell ref="S252:S259"/>
    <mergeCell ref="T252:T259"/>
    <mergeCell ref="U252:U259"/>
    <mergeCell ref="V252:V259"/>
    <mergeCell ref="A262:C262"/>
    <mergeCell ref="D262:F262"/>
    <mergeCell ref="A251:M251"/>
    <mergeCell ref="A252:A259"/>
    <mergeCell ref="B252:B259"/>
    <mergeCell ref="C252:C259"/>
    <mergeCell ref="D252:D259"/>
    <mergeCell ref="E252:E259"/>
    <mergeCell ref="F252:F259"/>
    <mergeCell ref="G252:G259"/>
    <mergeCell ref="N252:N259"/>
    <mergeCell ref="Q240:Q242"/>
    <mergeCell ref="R240:R242"/>
    <mergeCell ref="S240:S242"/>
    <mergeCell ref="T240:T242"/>
    <mergeCell ref="U240:U242"/>
    <mergeCell ref="V240:V242"/>
    <mergeCell ref="A243:A250"/>
    <mergeCell ref="B243:B250"/>
    <mergeCell ref="C243:C250"/>
    <mergeCell ref="D243:D250"/>
    <mergeCell ref="E243:E250"/>
    <mergeCell ref="F243:F250"/>
    <mergeCell ref="G243:G250"/>
    <mergeCell ref="N243:N250"/>
    <mergeCell ref="O243:O250"/>
    <mergeCell ref="P243:P250"/>
    <mergeCell ref="Q243:Q250"/>
    <mergeCell ref="R243:R250"/>
    <mergeCell ref="S243:S250"/>
    <mergeCell ref="T243:T250"/>
    <mergeCell ref="U243:U250"/>
    <mergeCell ref="V243:V250"/>
    <mergeCell ref="A240:A242"/>
    <mergeCell ref="B240:B242"/>
    <mergeCell ref="C240:C242"/>
    <mergeCell ref="D240:D242"/>
    <mergeCell ref="E240:E242"/>
    <mergeCell ref="F240:F242"/>
    <mergeCell ref="G240:G242"/>
    <mergeCell ref="N240:N242"/>
    <mergeCell ref="O240:O242"/>
    <mergeCell ref="P233:P237"/>
    <mergeCell ref="C233:C237"/>
    <mergeCell ref="D233:D237"/>
    <mergeCell ref="E233:E237"/>
    <mergeCell ref="F233:F237"/>
    <mergeCell ref="G233:G237"/>
    <mergeCell ref="N233:N237"/>
    <mergeCell ref="O233:O237"/>
    <mergeCell ref="P240:P242"/>
    <mergeCell ref="Q233:Q237"/>
    <mergeCell ref="R233:R237"/>
    <mergeCell ref="S233:S237"/>
    <mergeCell ref="T233:T237"/>
    <mergeCell ref="U233:U237"/>
    <mergeCell ref="V233:V237"/>
    <mergeCell ref="A238:A239"/>
    <mergeCell ref="B238:B239"/>
    <mergeCell ref="C238:C239"/>
    <mergeCell ref="D238:D239"/>
    <mergeCell ref="E238:E239"/>
    <mergeCell ref="F238:F239"/>
    <mergeCell ref="G238:G239"/>
    <mergeCell ref="N238:N239"/>
    <mergeCell ref="O238:O239"/>
    <mergeCell ref="P238:P239"/>
    <mergeCell ref="Q238:Q239"/>
    <mergeCell ref="R238:R239"/>
    <mergeCell ref="S238:S239"/>
    <mergeCell ref="T238:T239"/>
    <mergeCell ref="U238:U239"/>
    <mergeCell ref="V238:V239"/>
    <mergeCell ref="A233:A237"/>
    <mergeCell ref="B233:B237"/>
    <mergeCell ref="V201:V214"/>
    <mergeCell ref="A215:A232"/>
    <mergeCell ref="B215:B232"/>
    <mergeCell ref="C215:C232"/>
    <mergeCell ref="D215:D232"/>
    <mergeCell ref="E215:E232"/>
    <mergeCell ref="F215:F232"/>
    <mergeCell ref="G215:G232"/>
    <mergeCell ref="N215:N232"/>
    <mergeCell ref="O215:O232"/>
    <mergeCell ref="P215:P232"/>
    <mergeCell ref="Q215:Q232"/>
    <mergeCell ref="R215:R232"/>
    <mergeCell ref="S215:S232"/>
    <mergeCell ref="T215:T232"/>
    <mergeCell ref="U215:U232"/>
    <mergeCell ref="V215:V232"/>
    <mergeCell ref="A201:A214"/>
    <mergeCell ref="B201:B214"/>
    <mergeCell ref="C201:C214"/>
    <mergeCell ref="D201:D214"/>
    <mergeCell ref="E201:E214"/>
    <mergeCell ref="F201:F214"/>
    <mergeCell ref="G201:G214"/>
    <mergeCell ref="V183:V184"/>
    <mergeCell ref="A185:M185"/>
    <mergeCell ref="A186:A200"/>
    <mergeCell ref="B186:B200"/>
    <mergeCell ref="C186:C200"/>
    <mergeCell ref="D186:D200"/>
    <mergeCell ref="E186:E200"/>
    <mergeCell ref="F186:F200"/>
    <mergeCell ref="G186:G200"/>
    <mergeCell ref="N186:N200"/>
    <mergeCell ref="O186:O200"/>
    <mergeCell ref="P186:P200"/>
    <mergeCell ref="Q186:Q200"/>
    <mergeCell ref="R186:R200"/>
    <mergeCell ref="S186:S200"/>
    <mergeCell ref="T186:T200"/>
    <mergeCell ref="U186:U200"/>
    <mergeCell ref="V186:V200"/>
    <mergeCell ref="V172:V178"/>
    <mergeCell ref="A179:A182"/>
    <mergeCell ref="B179:B182"/>
    <mergeCell ref="C179:C182"/>
    <mergeCell ref="D179:D182"/>
    <mergeCell ref="E179:E182"/>
    <mergeCell ref="F179:F182"/>
    <mergeCell ref="G179:G182"/>
    <mergeCell ref="N179:N182"/>
    <mergeCell ref="O179:O182"/>
    <mergeCell ref="P179:P182"/>
    <mergeCell ref="Q179:Q182"/>
    <mergeCell ref="R179:R182"/>
    <mergeCell ref="S179:S182"/>
    <mergeCell ref="T179:T182"/>
    <mergeCell ref="U179:U182"/>
    <mergeCell ref="V179:V182"/>
    <mergeCell ref="S172:S178"/>
    <mergeCell ref="T172:T178"/>
    <mergeCell ref="U172:U178"/>
    <mergeCell ref="G172:G178"/>
    <mergeCell ref="N172:N178"/>
    <mergeCell ref="O172:O178"/>
    <mergeCell ref="P172:P178"/>
    <mergeCell ref="Q160:Q165"/>
    <mergeCell ref="R160:R165"/>
    <mergeCell ref="S160:S165"/>
    <mergeCell ref="T160:T165"/>
    <mergeCell ref="U160:U165"/>
    <mergeCell ref="V160:V165"/>
    <mergeCell ref="A166:A171"/>
    <mergeCell ref="B166:B171"/>
    <mergeCell ref="C166:C171"/>
    <mergeCell ref="D166:D171"/>
    <mergeCell ref="E166:E171"/>
    <mergeCell ref="F166:F171"/>
    <mergeCell ref="G166:G171"/>
    <mergeCell ref="N166:N171"/>
    <mergeCell ref="O166:O171"/>
    <mergeCell ref="P166:P171"/>
    <mergeCell ref="Q166:Q171"/>
    <mergeCell ref="R166:R171"/>
    <mergeCell ref="S166:S171"/>
    <mergeCell ref="T166:T171"/>
    <mergeCell ref="U166:U171"/>
    <mergeCell ref="V166:V171"/>
    <mergeCell ref="A160:A165"/>
    <mergeCell ref="B160:B165"/>
    <mergeCell ref="C160:C165"/>
    <mergeCell ref="D160:D165"/>
    <mergeCell ref="E160:E165"/>
    <mergeCell ref="F160:F165"/>
    <mergeCell ref="G160:G165"/>
    <mergeCell ref="N160:N165"/>
    <mergeCell ref="O160:O165"/>
    <mergeCell ref="P147:P151"/>
    <mergeCell ref="F147:F151"/>
    <mergeCell ref="G147:G151"/>
    <mergeCell ref="N147:N151"/>
    <mergeCell ref="O147:O151"/>
    <mergeCell ref="P160:P165"/>
    <mergeCell ref="P152:P159"/>
    <mergeCell ref="Q152:Q159"/>
    <mergeCell ref="R152:R159"/>
    <mergeCell ref="S152:S159"/>
    <mergeCell ref="T152:T159"/>
    <mergeCell ref="U152:U159"/>
    <mergeCell ref="V152:V159"/>
    <mergeCell ref="D147:D151"/>
    <mergeCell ref="E147:E151"/>
    <mergeCell ref="A152:A159"/>
    <mergeCell ref="B152:B159"/>
    <mergeCell ref="C152:C159"/>
    <mergeCell ref="D152:D159"/>
    <mergeCell ref="E152:E159"/>
    <mergeCell ref="F152:F159"/>
    <mergeCell ref="G152:G159"/>
    <mergeCell ref="N152:N159"/>
    <mergeCell ref="O152:O159"/>
    <mergeCell ref="Q141:Q146"/>
    <mergeCell ref="R141:R146"/>
    <mergeCell ref="S141:S146"/>
    <mergeCell ref="T141:T146"/>
    <mergeCell ref="U141:U146"/>
    <mergeCell ref="V141:V146"/>
    <mergeCell ref="Q147:Q151"/>
    <mergeCell ref="R147:R151"/>
    <mergeCell ref="S147:S151"/>
    <mergeCell ref="T147:T151"/>
    <mergeCell ref="U147:U151"/>
    <mergeCell ref="V147:V151"/>
    <mergeCell ref="B141:B151"/>
    <mergeCell ref="C141:C151"/>
    <mergeCell ref="D141:D146"/>
    <mergeCell ref="E141:E146"/>
    <mergeCell ref="F141:F146"/>
    <mergeCell ref="G141:G146"/>
    <mergeCell ref="N141:N146"/>
    <mergeCell ref="O141:O146"/>
    <mergeCell ref="P141:P146"/>
    <mergeCell ref="U134:U137"/>
    <mergeCell ref="V134:V137"/>
    <mergeCell ref="A138:A139"/>
    <mergeCell ref="B138:B139"/>
    <mergeCell ref="C138:C139"/>
    <mergeCell ref="D138:D139"/>
    <mergeCell ref="E138:E139"/>
    <mergeCell ref="F138:F139"/>
    <mergeCell ref="G138:G139"/>
    <mergeCell ref="N138:N139"/>
    <mergeCell ref="O138:O139"/>
    <mergeCell ref="P138:P139"/>
    <mergeCell ref="Q138:Q139"/>
    <mergeCell ref="R138:R139"/>
    <mergeCell ref="S138:S139"/>
    <mergeCell ref="T138:T139"/>
    <mergeCell ref="U138:U139"/>
    <mergeCell ref="V138:V139"/>
    <mergeCell ref="U121:U128"/>
    <mergeCell ref="V121:V128"/>
    <mergeCell ref="A129:M129"/>
    <mergeCell ref="A130:A133"/>
    <mergeCell ref="B130:B133"/>
    <mergeCell ref="C130:C133"/>
    <mergeCell ref="D130:D133"/>
    <mergeCell ref="E130:E133"/>
    <mergeCell ref="F130:F133"/>
    <mergeCell ref="G130:G133"/>
    <mergeCell ref="N130:N133"/>
    <mergeCell ref="O130:O133"/>
    <mergeCell ref="P130:P133"/>
    <mergeCell ref="Q130:Q133"/>
    <mergeCell ref="R130:R133"/>
    <mergeCell ref="S130:S133"/>
    <mergeCell ref="T130:T133"/>
    <mergeCell ref="U130:U133"/>
    <mergeCell ref="V130:V133"/>
    <mergeCell ref="J131:J132"/>
    <mergeCell ref="K131:K132"/>
    <mergeCell ref="L131:L132"/>
    <mergeCell ref="M131:M132"/>
    <mergeCell ref="O121:O128"/>
    <mergeCell ref="Q106:Q112"/>
    <mergeCell ref="R106:R112"/>
    <mergeCell ref="S106:S112"/>
    <mergeCell ref="T106:T112"/>
    <mergeCell ref="U106:U112"/>
    <mergeCell ref="V106:V112"/>
    <mergeCell ref="A113:A119"/>
    <mergeCell ref="B113:B119"/>
    <mergeCell ref="C113:C119"/>
    <mergeCell ref="D113:D119"/>
    <mergeCell ref="E113:E119"/>
    <mergeCell ref="F113:F119"/>
    <mergeCell ref="G113:G119"/>
    <mergeCell ref="N113:N119"/>
    <mergeCell ref="O113:O119"/>
    <mergeCell ref="P113:P119"/>
    <mergeCell ref="Q113:Q119"/>
    <mergeCell ref="R113:R119"/>
    <mergeCell ref="S113:S119"/>
    <mergeCell ref="T113:T119"/>
    <mergeCell ref="U113:U119"/>
    <mergeCell ref="V113:V119"/>
    <mergeCell ref="O106:O112"/>
    <mergeCell ref="P106:P112"/>
    <mergeCell ref="V95:V99"/>
    <mergeCell ref="A100:A104"/>
    <mergeCell ref="B100:B104"/>
    <mergeCell ref="C100:C104"/>
    <mergeCell ref="D100:D104"/>
    <mergeCell ref="E100:E104"/>
    <mergeCell ref="F100:F104"/>
    <mergeCell ref="G100:G104"/>
    <mergeCell ref="N100:N104"/>
    <mergeCell ref="O100:O104"/>
    <mergeCell ref="P100:P104"/>
    <mergeCell ref="Q100:Q104"/>
    <mergeCell ref="R100:R104"/>
    <mergeCell ref="S100:S104"/>
    <mergeCell ref="T100:T104"/>
    <mergeCell ref="U100:U104"/>
    <mergeCell ref="V100:V104"/>
    <mergeCell ref="R95:R99"/>
    <mergeCell ref="S95:S99"/>
    <mergeCell ref="T95:T99"/>
    <mergeCell ref="U95:U99"/>
    <mergeCell ref="R82:R87"/>
    <mergeCell ref="S82:S87"/>
    <mergeCell ref="T82:T87"/>
    <mergeCell ref="U82:U87"/>
    <mergeCell ref="V82:V87"/>
    <mergeCell ref="A88:M88"/>
    <mergeCell ref="A89:A93"/>
    <mergeCell ref="B89:B93"/>
    <mergeCell ref="C89:C93"/>
    <mergeCell ref="D89:D93"/>
    <mergeCell ref="E89:E93"/>
    <mergeCell ref="F89:F93"/>
    <mergeCell ref="G89:G93"/>
    <mergeCell ref="N89:N93"/>
    <mergeCell ref="O89:O93"/>
    <mergeCell ref="P89:P93"/>
    <mergeCell ref="Q89:Q93"/>
    <mergeCell ref="R89:R93"/>
    <mergeCell ref="S89:S93"/>
    <mergeCell ref="T89:T93"/>
    <mergeCell ref="U89:U93"/>
    <mergeCell ref="V89:V93"/>
    <mergeCell ref="N82:N87"/>
    <mergeCell ref="O82:O87"/>
    <mergeCell ref="U76:U77"/>
    <mergeCell ref="V76:V77"/>
    <mergeCell ref="A78:A81"/>
    <mergeCell ref="B78:B81"/>
    <mergeCell ref="C78:C81"/>
    <mergeCell ref="D78:D81"/>
    <mergeCell ref="E78:E81"/>
    <mergeCell ref="F78:F81"/>
    <mergeCell ref="G78:G81"/>
    <mergeCell ref="N78:N81"/>
    <mergeCell ref="O78:O81"/>
    <mergeCell ref="P78:P81"/>
    <mergeCell ref="Q78:Q81"/>
    <mergeCell ref="R78:R81"/>
    <mergeCell ref="S78:S81"/>
    <mergeCell ref="T78:T81"/>
    <mergeCell ref="U78:U81"/>
    <mergeCell ref="V78:V81"/>
    <mergeCell ref="B76:B77"/>
    <mergeCell ref="C76:C77"/>
    <mergeCell ref="D76:D77"/>
    <mergeCell ref="E76:E77"/>
    <mergeCell ref="N76:N77"/>
    <mergeCell ref="O76:O77"/>
    <mergeCell ref="P76:P77"/>
    <mergeCell ref="V65:V69"/>
    <mergeCell ref="A70:A74"/>
    <mergeCell ref="B70:B74"/>
    <mergeCell ref="C70:C74"/>
    <mergeCell ref="D70:D74"/>
    <mergeCell ref="E70:E74"/>
    <mergeCell ref="F70:F74"/>
    <mergeCell ref="G70:G74"/>
    <mergeCell ref="N70:N74"/>
    <mergeCell ref="O70:O74"/>
    <mergeCell ref="P70:P74"/>
    <mergeCell ref="Q70:Q74"/>
    <mergeCell ref="R70:R74"/>
    <mergeCell ref="S70:S74"/>
    <mergeCell ref="T70:T74"/>
    <mergeCell ref="U70:U74"/>
    <mergeCell ref="V70:V74"/>
    <mergeCell ref="Q76:Q77"/>
    <mergeCell ref="R76:R77"/>
    <mergeCell ref="S76:S77"/>
    <mergeCell ref="T76:T77"/>
    <mergeCell ref="P55:P58"/>
    <mergeCell ref="Q55:Q58"/>
    <mergeCell ref="R55:R58"/>
    <mergeCell ref="S55:S58"/>
    <mergeCell ref="T55:T58"/>
    <mergeCell ref="U55:U58"/>
    <mergeCell ref="V55:V58"/>
    <mergeCell ref="A59:V59"/>
    <mergeCell ref="A60:A63"/>
    <mergeCell ref="B60:B63"/>
    <mergeCell ref="C60:C63"/>
    <mergeCell ref="D60:D63"/>
    <mergeCell ref="E60:E63"/>
    <mergeCell ref="F60:F63"/>
    <mergeCell ref="G60:G63"/>
    <mergeCell ref="N60:N63"/>
    <mergeCell ref="O60:O63"/>
    <mergeCell ref="P60:P63"/>
    <mergeCell ref="Q60:Q63"/>
    <mergeCell ref="R60:R63"/>
    <mergeCell ref="S60:S63"/>
    <mergeCell ref="T60:T63"/>
    <mergeCell ref="U60:U63"/>
    <mergeCell ref="V60:V63"/>
    <mergeCell ref="P42:P49"/>
    <mergeCell ref="Q42:Q49"/>
    <mergeCell ref="R42:R49"/>
    <mergeCell ref="S42:S49"/>
    <mergeCell ref="T42:T49"/>
    <mergeCell ref="U42:U49"/>
    <mergeCell ref="V42:V49"/>
    <mergeCell ref="A50:A54"/>
    <mergeCell ref="B50:B54"/>
    <mergeCell ref="C50:C54"/>
    <mergeCell ref="D50:D54"/>
    <mergeCell ref="E50:E54"/>
    <mergeCell ref="F50:F54"/>
    <mergeCell ref="G50:G54"/>
    <mergeCell ref="N50:N54"/>
    <mergeCell ref="O50:O54"/>
    <mergeCell ref="P50:P54"/>
    <mergeCell ref="Q50:Q54"/>
    <mergeCell ref="R50:R54"/>
    <mergeCell ref="S50:S54"/>
    <mergeCell ref="T50:T54"/>
    <mergeCell ref="U50:U54"/>
    <mergeCell ref="V50:V54"/>
    <mergeCell ref="O42:O49"/>
    <mergeCell ref="A41:M41"/>
    <mergeCell ref="A42:A49"/>
    <mergeCell ref="B42:B49"/>
    <mergeCell ref="C42:C49"/>
    <mergeCell ref="D42:D49"/>
    <mergeCell ref="E42:E49"/>
    <mergeCell ref="F42:F49"/>
    <mergeCell ref="G42:G49"/>
    <mergeCell ref="N42:N49"/>
    <mergeCell ref="N38:N40"/>
    <mergeCell ref="O38:O40"/>
    <mergeCell ref="P38:P40"/>
    <mergeCell ref="Q38:Q40"/>
    <mergeCell ref="R38:R40"/>
    <mergeCell ref="S38:S40"/>
    <mergeCell ref="T38:T40"/>
    <mergeCell ref="U38:U40"/>
    <mergeCell ref="V38:V40"/>
    <mergeCell ref="A35:M35"/>
    <mergeCell ref="A36:A37"/>
    <mergeCell ref="B36:B37"/>
    <mergeCell ref="C36:C37"/>
    <mergeCell ref="G36:G37"/>
    <mergeCell ref="A38:A40"/>
    <mergeCell ref="B38:B40"/>
    <mergeCell ref="C38:C40"/>
    <mergeCell ref="D38:D40"/>
    <mergeCell ref="E38:E40"/>
    <mergeCell ref="F38:F40"/>
    <mergeCell ref="G38:G40"/>
    <mergeCell ref="S24:S29"/>
    <mergeCell ref="T24:T29"/>
    <mergeCell ref="U24:U29"/>
    <mergeCell ref="V24:V29"/>
    <mergeCell ref="A30:A34"/>
    <mergeCell ref="B30:B34"/>
    <mergeCell ref="C30:C34"/>
    <mergeCell ref="D30:D34"/>
    <mergeCell ref="E30:E34"/>
    <mergeCell ref="F30:F34"/>
    <mergeCell ref="G30:G34"/>
    <mergeCell ref="N30:N34"/>
    <mergeCell ref="O30:O34"/>
    <mergeCell ref="P30:P34"/>
    <mergeCell ref="Q30:Q34"/>
    <mergeCell ref="R30:R34"/>
    <mergeCell ref="S30:S34"/>
    <mergeCell ref="T30:T34"/>
    <mergeCell ref="U30:U34"/>
    <mergeCell ref="V30:V34"/>
    <mergeCell ref="V3:V5"/>
    <mergeCell ref="A7:M7"/>
    <mergeCell ref="V8:V12"/>
    <mergeCell ref="A13:A23"/>
    <mergeCell ref="B13:B23"/>
    <mergeCell ref="C13:C23"/>
    <mergeCell ref="D13:D23"/>
    <mergeCell ref="E13:E23"/>
    <mergeCell ref="F13:F23"/>
    <mergeCell ref="G13:G23"/>
    <mergeCell ref="N13:N23"/>
    <mergeCell ref="O13:O23"/>
    <mergeCell ref="P13:P23"/>
    <mergeCell ref="Q13:Q23"/>
    <mergeCell ref="R13:R23"/>
    <mergeCell ref="S13:S23"/>
    <mergeCell ref="T13:T23"/>
    <mergeCell ref="U13:U23"/>
    <mergeCell ref="V13:V23"/>
    <mergeCell ref="J3:M4"/>
    <mergeCell ref="N3:N5"/>
    <mergeCell ref="O3:T3"/>
    <mergeCell ref="U3:U5"/>
    <mergeCell ref="O4:Q4"/>
    <mergeCell ref="G8:G12"/>
    <mergeCell ref="N8:N12"/>
    <mergeCell ref="O8:O12"/>
    <mergeCell ref="R4:T4"/>
    <mergeCell ref="A1:T2"/>
    <mergeCell ref="A3:A5"/>
    <mergeCell ref="B3:B5"/>
    <mergeCell ref="C3:C5"/>
    <mergeCell ref="D3:D5"/>
    <mergeCell ref="E3:E5"/>
    <mergeCell ref="F3:F5"/>
    <mergeCell ref="H3:H5"/>
    <mergeCell ref="I3:I5"/>
    <mergeCell ref="U8:U12"/>
    <mergeCell ref="P8:P12"/>
    <mergeCell ref="Q8:Q12"/>
    <mergeCell ref="R8:R12"/>
    <mergeCell ref="S8:S12"/>
    <mergeCell ref="T8:T12"/>
    <mergeCell ref="A24:A29"/>
    <mergeCell ref="B24:B29"/>
    <mergeCell ref="C24:C29"/>
    <mergeCell ref="D24:D29"/>
    <mergeCell ref="E24:E29"/>
    <mergeCell ref="F24:F29"/>
    <mergeCell ref="G24:G29"/>
    <mergeCell ref="N24:N29"/>
    <mergeCell ref="O24:O29"/>
    <mergeCell ref="P24:P29"/>
    <mergeCell ref="Q24:Q29"/>
    <mergeCell ref="R24:R29"/>
    <mergeCell ref="A8:A12"/>
    <mergeCell ref="B8:B12"/>
    <mergeCell ref="C8:C12"/>
    <mergeCell ref="D8:D12"/>
    <mergeCell ref="E8:E12"/>
    <mergeCell ref="F8:F12"/>
    <mergeCell ref="A55:A58"/>
    <mergeCell ref="B55:B58"/>
    <mergeCell ref="C55:C58"/>
    <mergeCell ref="D55:D58"/>
    <mergeCell ref="E55:E58"/>
    <mergeCell ref="F55:F58"/>
    <mergeCell ref="G55:G58"/>
    <mergeCell ref="N55:N58"/>
    <mergeCell ref="O55:O58"/>
    <mergeCell ref="A64:V64"/>
    <mergeCell ref="A65:A69"/>
    <mergeCell ref="B65:B69"/>
    <mergeCell ref="C65:C69"/>
    <mergeCell ref="D65:D69"/>
    <mergeCell ref="E65:E69"/>
    <mergeCell ref="F65:F69"/>
    <mergeCell ref="G65:G69"/>
    <mergeCell ref="N65:N69"/>
    <mergeCell ref="O65:O69"/>
    <mergeCell ref="P65:P69"/>
    <mergeCell ref="Q65:Q69"/>
    <mergeCell ref="R65:R69"/>
    <mergeCell ref="S65:S69"/>
    <mergeCell ref="T65:T69"/>
    <mergeCell ref="U65:U69"/>
    <mergeCell ref="A75:M75"/>
    <mergeCell ref="A76:A77"/>
    <mergeCell ref="A82:A87"/>
    <mergeCell ref="B82:B87"/>
    <mergeCell ref="C82:C87"/>
    <mergeCell ref="D82:D87"/>
    <mergeCell ref="E82:E87"/>
    <mergeCell ref="F82:F87"/>
    <mergeCell ref="G82:G87"/>
    <mergeCell ref="F76:F77"/>
    <mergeCell ref="G76:G77"/>
    <mergeCell ref="P82:P87"/>
    <mergeCell ref="Q82:Q87"/>
    <mergeCell ref="A94:M94"/>
    <mergeCell ref="A95:A99"/>
    <mergeCell ref="B95:B99"/>
    <mergeCell ref="C95:C99"/>
    <mergeCell ref="D95:D99"/>
    <mergeCell ref="E95:E99"/>
    <mergeCell ref="F95:F99"/>
    <mergeCell ref="G95:G99"/>
    <mergeCell ref="N95:N99"/>
    <mergeCell ref="O95:O99"/>
    <mergeCell ref="P95:P99"/>
    <mergeCell ref="Q95:Q99"/>
    <mergeCell ref="A105:M105"/>
    <mergeCell ref="A106:A112"/>
    <mergeCell ref="B106:B112"/>
    <mergeCell ref="C106:C112"/>
    <mergeCell ref="D106:D112"/>
    <mergeCell ref="E106:E112"/>
    <mergeCell ref="F106:F112"/>
    <mergeCell ref="G106:G112"/>
    <mergeCell ref="N106:N112"/>
    <mergeCell ref="A120:M120"/>
    <mergeCell ref="A121:A128"/>
    <mergeCell ref="B121:B128"/>
    <mergeCell ref="C121:C128"/>
    <mergeCell ref="D121:D128"/>
    <mergeCell ref="E121:E128"/>
    <mergeCell ref="F121:F128"/>
    <mergeCell ref="G121:G128"/>
    <mergeCell ref="N121:N128"/>
    <mergeCell ref="G183:G184"/>
    <mergeCell ref="N183:N184"/>
    <mergeCell ref="O183:O184"/>
    <mergeCell ref="P121:P128"/>
    <mergeCell ref="Q121:Q128"/>
    <mergeCell ref="R121:R128"/>
    <mergeCell ref="S121:S128"/>
    <mergeCell ref="T121:T128"/>
    <mergeCell ref="A134:A137"/>
    <mergeCell ref="B134:B137"/>
    <mergeCell ref="C134:C137"/>
    <mergeCell ref="D134:D137"/>
    <mergeCell ref="E134:E137"/>
    <mergeCell ref="F134:F137"/>
    <mergeCell ref="G134:G137"/>
    <mergeCell ref="N134:N137"/>
    <mergeCell ref="O134:O137"/>
    <mergeCell ref="P134:P137"/>
    <mergeCell ref="Q134:Q137"/>
    <mergeCell ref="R134:R137"/>
    <mergeCell ref="S134:S137"/>
    <mergeCell ref="T134:T137"/>
    <mergeCell ref="A140:M140"/>
    <mergeCell ref="A141:A151"/>
    <mergeCell ref="A172:A178"/>
    <mergeCell ref="B172:B178"/>
    <mergeCell ref="C172:C178"/>
    <mergeCell ref="D172:D178"/>
    <mergeCell ref="E172:E178"/>
    <mergeCell ref="F172:F178"/>
    <mergeCell ref="A183:A184"/>
    <mergeCell ref="B183:B184"/>
    <mergeCell ref="C183:C184"/>
    <mergeCell ref="D183:D184"/>
    <mergeCell ref="E183:E184"/>
    <mergeCell ref="F183:F184"/>
    <mergeCell ref="N201:N214"/>
    <mergeCell ref="O201:O214"/>
    <mergeCell ref="P201:P214"/>
    <mergeCell ref="Q201:Q214"/>
    <mergeCell ref="R201:R214"/>
    <mergeCell ref="S201:S214"/>
    <mergeCell ref="T201:T214"/>
    <mergeCell ref="U201:U214"/>
    <mergeCell ref="Q172:Q178"/>
    <mergeCell ref="R172:R178"/>
    <mergeCell ref="P183:P184"/>
    <mergeCell ref="Q183:Q184"/>
    <mergeCell ref="R183:R184"/>
    <mergeCell ref="S183:S184"/>
    <mergeCell ref="T183:T184"/>
    <mergeCell ref="U183:U184"/>
  </mergeCells>
  <pageMargins left="0.7" right="0.7" top="0.75" bottom="0.75" header="0.3" footer="0.3"/>
  <pageSetup paperSize="9"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81"/>
  <sheetViews>
    <sheetView zoomScaleNormal="100" workbookViewId="0">
      <pane ySplit="6" topLeftCell="A7" activePane="bottomLeft" state="frozen"/>
      <selection pane="bottomLeft" activeCell="F330" sqref="F330"/>
    </sheetView>
  </sheetViews>
  <sheetFormatPr defaultColWidth="9.109375" defaultRowHeight="12" x14ac:dyDescent="0.25"/>
  <cols>
    <col min="1" max="1" width="4.109375" style="2" customWidth="1"/>
    <col min="2" max="2" width="12" style="2" customWidth="1"/>
    <col min="3" max="3" width="12.44140625" style="2" customWidth="1"/>
    <col min="4" max="4" width="12" style="2" customWidth="1"/>
    <col min="5" max="5" width="11.88671875" style="2" customWidth="1"/>
    <col min="6" max="6" width="11.33203125" style="2" customWidth="1"/>
    <col min="7" max="8" width="12.44140625" style="2" customWidth="1"/>
    <col min="9" max="9" width="21.109375" style="2" customWidth="1"/>
    <col min="10" max="10" width="6.6640625" style="2" customWidth="1"/>
    <col min="11" max="11" width="6.44140625" style="2" customWidth="1"/>
    <col min="12" max="12" width="6" style="2" customWidth="1"/>
    <col min="13" max="13" width="5.6640625" style="2" customWidth="1"/>
    <col min="14" max="14" width="7.6640625" style="4" customWidth="1"/>
    <col min="15" max="15" width="6.44140625" style="2" customWidth="1"/>
    <col min="16" max="16" width="7.109375" style="2" customWidth="1"/>
    <col min="17" max="17" width="7.33203125" style="2" customWidth="1"/>
    <col min="18" max="20" width="7" style="2" customWidth="1"/>
    <col min="21" max="21" width="10.33203125" style="4" customWidth="1"/>
    <col min="22" max="32" width="9.109375" style="1"/>
    <col min="33" max="33" width="9.44140625" style="1" customWidth="1"/>
    <col min="34" max="16384" width="9.109375" style="1"/>
  </cols>
  <sheetData>
    <row r="1" spans="1:24" ht="12" customHeight="1" x14ac:dyDescent="0.25">
      <c r="A1" s="304"/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64"/>
    </row>
    <row r="2" spans="1:24" x14ac:dyDescent="0.25">
      <c r="A2" s="305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64"/>
    </row>
    <row r="3" spans="1:24" s="2" customFormat="1" ht="26.25" customHeight="1" x14ac:dyDescent="0.3">
      <c r="A3" s="366" t="s">
        <v>130</v>
      </c>
      <c r="B3" s="281" t="s">
        <v>17</v>
      </c>
      <c r="C3" s="281" t="s">
        <v>18</v>
      </c>
      <c r="D3" s="281" t="s">
        <v>0</v>
      </c>
      <c r="E3" s="281" t="s">
        <v>19</v>
      </c>
      <c r="F3" s="281" t="s">
        <v>20</v>
      </c>
      <c r="G3" s="281" t="s">
        <v>21</v>
      </c>
      <c r="H3" s="281" t="s">
        <v>22</v>
      </c>
      <c r="I3" s="281" t="s">
        <v>23</v>
      </c>
      <c r="J3" s="292" t="s">
        <v>24</v>
      </c>
      <c r="K3" s="293"/>
      <c r="L3" s="293"/>
      <c r="M3" s="294"/>
      <c r="N3" s="363" t="s">
        <v>29</v>
      </c>
      <c r="O3" s="292" t="s">
        <v>30</v>
      </c>
      <c r="P3" s="293"/>
      <c r="Q3" s="293"/>
      <c r="R3" s="293"/>
      <c r="S3" s="293"/>
      <c r="T3" s="294"/>
      <c r="U3" s="363" t="s">
        <v>39</v>
      </c>
      <c r="V3" s="363" t="s">
        <v>129</v>
      </c>
    </row>
    <row r="4" spans="1:24" ht="12" customHeight="1" x14ac:dyDescent="0.25">
      <c r="A4" s="367"/>
      <c r="B4" s="282"/>
      <c r="C4" s="282"/>
      <c r="D4" s="282"/>
      <c r="E4" s="282"/>
      <c r="F4" s="282"/>
      <c r="G4" s="282"/>
      <c r="H4" s="282"/>
      <c r="I4" s="282"/>
      <c r="J4" s="361" t="s">
        <v>25</v>
      </c>
      <c r="K4" s="361" t="s">
        <v>26</v>
      </c>
      <c r="L4" s="361" t="s">
        <v>27</v>
      </c>
      <c r="M4" s="361">
        <v>0</v>
      </c>
      <c r="N4" s="364"/>
      <c r="O4" s="278" t="s">
        <v>31</v>
      </c>
      <c r="P4" s="279"/>
      <c r="Q4" s="280"/>
      <c r="R4" s="278" t="s">
        <v>32</v>
      </c>
      <c r="S4" s="279"/>
      <c r="T4" s="280"/>
      <c r="U4" s="364"/>
      <c r="V4" s="364"/>
    </row>
    <row r="5" spans="1:24" ht="29.25" customHeight="1" x14ac:dyDescent="0.25">
      <c r="A5" s="368"/>
      <c r="B5" s="283"/>
      <c r="C5" s="283"/>
      <c r="D5" s="283"/>
      <c r="E5" s="283"/>
      <c r="F5" s="283"/>
      <c r="G5" s="283"/>
      <c r="H5" s="283"/>
      <c r="I5" s="283"/>
      <c r="J5" s="362"/>
      <c r="K5" s="362"/>
      <c r="L5" s="362"/>
      <c r="M5" s="362"/>
      <c r="N5" s="365"/>
      <c r="O5" s="19" t="s">
        <v>33</v>
      </c>
      <c r="P5" s="19" t="s">
        <v>34</v>
      </c>
      <c r="Q5" s="19" t="s">
        <v>35</v>
      </c>
      <c r="R5" s="19" t="s">
        <v>36</v>
      </c>
      <c r="S5" s="19" t="s">
        <v>37</v>
      </c>
      <c r="T5" s="19" t="s">
        <v>38</v>
      </c>
      <c r="U5" s="365"/>
      <c r="V5" s="365"/>
    </row>
    <row r="6" spans="1:24" ht="15.75" customHeight="1" x14ac:dyDescent="0.25">
      <c r="A6" s="18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v>7</v>
      </c>
      <c r="H6" s="7">
        <v>8</v>
      </c>
      <c r="I6" s="7">
        <v>9</v>
      </c>
      <c r="J6" s="8">
        <v>10</v>
      </c>
      <c r="K6" s="8">
        <v>11</v>
      </c>
      <c r="L6" s="8">
        <v>12</v>
      </c>
      <c r="M6" s="8">
        <v>13</v>
      </c>
      <c r="N6" s="8">
        <v>14</v>
      </c>
      <c r="O6" s="8">
        <v>15</v>
      </c>
      <c r="P6" s="8">
        <v>16</v>
      </c>
      <c r="Q6" s="8">
        <v>17</v>
      </c>
      <c r="R6" s="8">
        <v>18</v>
      </c>
      <c r="S6" s="8">
        <v>19</v>
      </c>
      <c r="T6" s="8">
        <v>20</v>
      </c>
      <c r="U6" s="8">
        <v>21</v>
      </c>
      <c r="V6" s="19">
        <v>22</v>
      </c>
    </row>
    <row r="7" spans="1:24" ht="20.399999999999999" x14ac:dyDescent="0.25">
      <c r="A7" s="371" t="s">
        <v>43</v>
      </c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371"/>
      <c r="R7" s="371"/>
      <c r="S7" s="371"/>
      <c r="T7" s="371"/>
      <c r="U7" s="371"/>
      <c r="V7" s="70"/>
    </row>
    <row r="8" spans="1:24" ht="22.2" x14ac:dyDescent="0.25">
      <c r="A8" s="372"/>
      <c r="B8" s="373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  <c r="Q8" s="373"/>
      <c r="R8" s="373"/>
      <c r="S8" s="373"/>
      <c r="T8" s="373"/>
      <c r="U8" s="373"/>
      <c r="V8" s="65"/>
    </row>
    <row r="9" spans="1:24" ht="15" customHeight="1" x14ac:dyDescent="0.25">
      <c r="A9" s="281" t="s">
        <v>134</v>
      </c>
      <c r="B9" s="281" t="s">
        <v>604</v>
      </c>
      <c r="C9" s="281" t="s">
        <v>13</v>
      </c>
      <c r="D9" s="281" t="s">
        <v>1</v>
      </c>
      <c r="E9" s="281">
        <v>400</v>
      </c>
      <c r="F9" s="281">
        <v>577.4</v>
      </c>
      <c r="G9" s="347" t="s">
        <v>605</v>
      </c>
      <c r="H9" s="7">
        <v>1</v>
      </c>
      <c r="I9" s="5" t="s">
        <v>4</v>
      </c>
      <c r="J9" s="10">
        <v>0</v>
      </c>
      <c r="K9" s="10">
        <v>0</v>
      </c>
      <c r="L9" s="10">
        <v>0</v>
      </c>
      <c r="M9" s="10">
        <v>0</v>
      </c>
      <c r="N9" s="378">
        <f>(J16+K16+L16)/3</f>
        <v>118.33333333333333</v>
      </c>
      <c r="O9" s="356">
        <v>404</v>
      </c>
      <c r="P9" s="356">
        <v>404</v>
      </c>
      <c r="Q9" s="356">
        <v>400</v>
      </c>
      <c r="R9" s="356">
        <v>233</v>
      </c>
      <c r="S9" s="356">
        <v>239</v>
      </c>
      <c r="T9" s="356">
        <v>226</v>
      </c>
      <c r="U9" s="378">
        <f>(N9/F9)*100</f>
        <v>20.494169264519108</v>
      </c>
      <c r="V9" s="374">
        <f>MAX(J16:L16)/F9*100</f>
        <v>28.403186698995498</v>
      </c>
      <c r="X9" s="3"/>
    </row>
    <row r="10" spans="1:24" ht="15.75" customHeight="1" x14ac:dyDescent="0.25">
      <c r="A10" s="282"/>
      <c r="B10" s="282"/>
      <c r="C10" s="282"/>
      <c r="D10" s="282"/>
      <c r="E10" s="282"/>
      <c r="F10" s="282"/>
      <c r="G10" s="348"/>
      <c r="H10" s="7">
        <v>2</v>
      </c>
      <c r="I10" s="53" t="s">
        <v>49</v>
      </c>
      <c r="J10" s="10">
        <v>0</v>
      </c>
      <c r="K10" s="10">
        <v>0</v>
      </c>
      <c r="L10" s="10">
        <v>0</v>
      </c>
      <c r="M10" s="10">
        <v>0</v>
      </c>
      <c r="N10" s="350"/>
      <c r="O10" s="355"/>
      <c r="P10" s="355"/>
      <c r="Q10" s="355"/>
      <c r="R10" s="355"/>
      <c r="S10" s="355"/>
      <c r="T10" s="355"/>
      <c r="U10" s="350"/>
      <c r="V10" s="374"/>
      <c r="W10" s="50"/>
      <c r="X10" s="3"/>
    </row>
    <row r="11" spans="1:24" ht="15.75" customHeight="1" x14ac:dyDescent="0.25">
      <c r="A11" s="282"/>
      <c r="B11" s="282"/>
      <c r="C11" s="282"/>
      <c r="D11" s="282"/>
      <c r="E11" s="282"/>
      <c r="F11" s="282"/>
      <c r="G11" s="348"/>
      <c r="H11" s="7">
        <v>3</v>
      </c>
      <c r="I11" s="53" t="s">
        <v>45</v>
      </c>
      <c r="J11" s="10">
        <v>66</v>
      </c>
      <c r="K11" s="10">
        <v>47</v>
      </c>
      <c r="L11" s="10">
        <v>25</v>
      </c>
      <c r="M11" s="10">
        <v>23</v>
      </c>
      <c r="N11" s="350"/>
      <c r="O11" s="355"/>
      <c r="P11" s="355"/>
      <c r="Q11" s="355"/>
      <c r="R11" s="355"/>
      <c r="S11" s="355"/>
      <c r="T11" s="355"/>
      <c r="U11" s="350"/>
      <c r="V11" s="374"/>
      <c r="X11" s="3"/>
    </row>
    <row r="12" spans="1:24" ht="15" customHeight="1" x14ac:dyDescent="0.25">
      <c r="A12" s="282"/>
      <c r="B12" s="282"/>
      <c r="C12" s="282"/>
      <c r="D12" s="282"/>
      <c r="E12" s="282"/>
      <c r="F12" s="282"/>
      <c r="G12" s="348"/>
      <c r="H12" s="7">
        <v>4</v>
      </c>
      <c r="I12" s="54" t="s">
        <v>48</v>
      </c>
      <c r="J12" s="10">
        <v>16</v>
      </c>
      <c r="K12" s="10">
        <v>4</v>
      </c>
      <c r="L12" s="10">
        <v>24</v>
      </c>
      <c r="M12" s="10">
        <v>11</v>
      </c>
      <c r="N12" s="350"/>
      <c r="O12" s="355"/>
      <c r="P12" s="355"/>
      <c r="Q12" s="355"/>
      <c r="R12" s="355"/>
      <c r="S12" s="355"/>
      <c r="T12" s="355"/>
      <c r="U12" s="350"/>
      <c r="V12" s="374"/>
    </row>
    <row r="13" spans="1:24" ht="15" customHeight="1" x14ac:dyDescent="0.25">
      <c r="A13" s="282"/>
      <c r="B13" s="282"/>
      <c r="C13" s="282"/>
      <c r="D13" s="282"/>
      <c r="E13" s="282"/>
      <c r="F13" s="282"/>
      <c r="G13" s="348"/>
      <c r="H13" s="7">
        <v>5</v>
      </c>
      <c r="I13" s="53" t="s">
        <v>46</v>
      </c>
      <c r="J13" s="10">
        <v>1</v>
      </c>
      <c r="K13" s="10">
        <v>0</v>
      </c>
      <c r="L13" s="10">
        <v>2</v>
      </c>
      <c r="M13" s="10">
        <v>0</v>
      </c>
      <c r="N13" s="350"/>
      <c r="O13" s="355"/>
      <c r="P13" s="355"/>
      <c r="Q13" s="355"/>
      <c r="R13" s="355"/>
      <c r="S13" s="355"/>
      <c r="T13" s="355"/>
      <c r="U13" s="350"/>
      <c r="V13" s="374"/>
    </row>
    <row r="14" spans="1:24" ht="27.75" customHeight="1" x14ac:dyDescent="0.25">
      <c r="A14" s="282"/>
      <c r="B14" s="282"/>
      <c r="C14" s="282"/>
      <c r="D14" s="282"/>
      <c r="E14" s="282"/>
      <c r="F14" s="282"/>
      <c r="G14" s="348"/>
      <c r="H14" s="35">
        <v>6</v>
      </c>
      <c r="I14" s="55" t="s">
        <v>47</v>
      </c>
      <c r="J14" s="10">
        <v>81</v>
      </c>
      <c r="K14" s="10">
        <v>20</v>
      </c>
      <c r="L14" s="10">
        <v>69</v>
      </c>
      <c r="M14" s="10">
        <v>1</v>
      </c>
      <c r="N14" s="350"/>
      <c r="O14" s="355"/>
      <c r="P14" s="355"/>
      <c r="Q14" s="355"/>
      <c r="R14" s="355"/>
      <c r="S14" s="355"/>
      <c r="T14" s="355"/>
      <c r="U14" s="350"/>
      <c r="V14" s="374"/>
      <c r="X14" s="3"/>
    </row>
    <row r="15" spans="1:24" ht="17.25" customHeight="1" x14ac:dyDescent="0.25">
      <c r="A15" s="282"/>
      <c r="B15" s="282"/>
      <c r="C15" s="282"/>
      <c r="D15" s="282"/>
      <c r="E15" s="282"/>
      <c r="F15" s="282"/>
      <c r="G15" s="348"/>
      <c r="H15" s="7">
        <v>7</v>
      </c>
      <c r="I15" s="5" t="s">
        <v>50</v>
      </c>
      <c r="J15" s="10">
        <v>0</v>
      </c>
      <c r="K15" s="36">
        <v>0</v>
      </c>
      <c r="L15" s="10">
        <v>0</v>
      </c>
      <c r="M15" s="36">
        <v>0</v>
      </c>
      <c r="N15" s="350"/>
      <c r="O15" s="355"/>
      <c r="P15" s="355"/>
      <c r="Q15" s="355"/>
      <c r="R15" s="355"/>
      <c r="S15" s="355"/>
      <c r="T15" s="355"/>
      <c r="U15" s="350"/>
      <c r="V15" s="374"/>
      <c r="X15" s="3"/>
    </row>
    <row r="16" spans="1:24" ht="15" customHeight="1" thickBot="1" x14ac:dyDescent="0.3">
      <c r="A16" s="332"/>
      <c r="B16" s="332"/>
      <c r="C16" s="332"/>
      <c r="D16" s="332"/>
      <c r="E16" s="332"/>
      <c r="F16" s="332"/>
      <c r="G16" s="360"/>
      <c r="H16" s="35"/>
      <c r="I16" s="27" t="s">
        <v>28</v>
      </c>
      <c r="J16" s="167">
        <f>SUM(J9:J15)</f>
        <v>164</v>
      </c>
      <c r="K16" s="28">
        <f>SUM(K9:K15)</f>
        <v>71</v>
      </c>
      <c r="L16" s="167">
        <f>SUM(L9:L15)</f>
        <v>120</v>
      </c>
      <c r="M16" s="28">
        <f>SUM(M9:M15)</f>
        <v>35</v>
      </c>
      <c r="N16" s="379"/>
      <c r="O16" s="357"/>
      <c r="P16" s="357"/>
      <c r="Q16" s="357"/>
      <c r="R16" s="357"/>
      <c r="S16" s="357"/>
      <c r="T16" s="357"/>
      <c r="U16" s="379"/>
      <c r="V16" s="375"/>
      <c r="X16" s="3"/>
    </row>
    <row r="17" spans="1:24" ht="13.5" customHeight="1" x14ac:dyDescent="0.25">
      <c r="A17" s="331" t="s">
        <v>134</v>
      </c>
      <c r="B17" s="331" t="s">
        <v>604</v>
      </c>
      <c r="C17" s="331" t="s">
        <v>12</v>
      </c>
      <c r="D17" s="331" t="s">
        <v>6</v>
      </c>
      <c r="E17" s="331">
        <v>560</v>
      </c>
      <c r="F17" s="331">
        <v>808</v>
      </c>
      <c r="G17" s="380" t="s">
        <v>605</v>
      </c>
      <c r="H17" s="40">
        <v>18</v>
      </c>
      <c r="I17" s="56" t="s">
        <v>52</v>
      </c>
      <c r="J17" s="23">
        <v>12</v>
      </c>
      <c r="K17" s="23">
        <v>5</v>
      </c>
      <c r="L17" s="23">
        <v>0</v>
      </c>
      <c r="M17" s="23">
        <v>12</v>
      </c>
      <c r="N17" s="349">
        <f>(J22+K22+L22)/3</f>
        <v>211</v>
      </c>
      <c r="O17" s="354">
        <v>400</v>
      </c>
      <c r="P17" s="354">
        <v>401</v>
      </c>
      <c r="Q17" s="354">
        <v>403</v>
      </c>
      <c r="R17" s="354">
        <v>229</v>
      </c>
      <c r="S17" s="354">
        <v>226</v>
      </c>
      <c r="T17" s="354">
        <v>230</v>
      </c>
      <c r="U17" s="376">
        <f>(N17/F17)*100</f>
        <v>26.113861386138616</v>
      </c>
      <c r="V17" s="376">
        <f>MAX(J22:L22)/F17*100</f>
        <v>29.331683168316829</v>
      </c>
    </row>
    <row r="18" spans="1:24" ht="23.25" customHeight="1" x14ac:dyDescent="0.25">
      <c r="A18" s="282"/>
      <c r="B18" s="282"/>
      <c r="C18" s="282"/>
      <c r="D18" s="282"/>
      <c r="E18" s="282"/>
      <c r="F18" s="282"/>
      <c r="G18" s="348"/>
      <c r="H18" s="7">
        <v>19</v>
      </c>
      <c r="I18" s="57" t="s">
        <v>126</v>
      </c>
      <c r="J18" s="10">
        <v>75</v>
      </c>
      <c r="K18" s="10">
        <v>160</v>
      </c>
      <c r="L18" s="10">
        <v>161</v>
      </c>
      <c r="M18" s="10">
        <v>61</v>
      </c>
      <c r="N18" s="350"/>
      <c r="O18" s="355"/>
      <c r="P18" s="355"/>
      <c r="Q18" s="355"/>
      <c r="R18" s="355"/>
      <c r="S18" s="355"/>
      <c r="T18" s="355"/>
      <c r="U18" s="377"/>
      <c r="V18" s="377"/>
    </row>
    <row r="19" spans="1:24" ht="15" customHeight="1" x14ac:dyDescent="0.25">
      <c r="A19" s="282"/>
      <c r="B19" s="282"/>
      <c r="C19" s="282"/>
      <c r="D19" s="282"/>
      <c r="E19" s="282"/>
      <c r="F19" s="282"/>
      <c r="G19" s="348"/>
      <c r="H19" s="7">
        <v>21</v>
      </c>
      <c r="I19" s="53" t="s">
        <v>54</v>
      </c>
      <c r="J19" s="10">
        <v>1</v>
      </c>
      <c r="K19" s="10">
        <v>2</v>
      </c>
      <c r="L19" s="10">
        <v>2</v>
      </c>
      <c r="M19" s="10">
        <v>4</v>
      </c>
      <c r="N19" s="350"/>
      <c r="O19" s="355"/>
      <c r="P19" s="355"/>
      <c r="Q19" s="355"/>
      <c r="R19" s="355"/>
      <c r="S19" s="355"/>
      <c r="T19" s="355"/>
      <c r="U19" s="377"/>
      <c r="V19" s="377"/>
      <c r="X19" s="3"/>
    </row>
    <row r="20" spans="1:24" ht="15" customHeight="1" x14ac:dyDescent="0.25">
      <c r="A20" s="282"/>
      <c r="B20" s="282"/>
      <c r="C20" s="282"/>
      <c r="D20" s="282"/>
      <c r="E20" s="282"/>
      <c r="F20" s="282"/>
      <c r="G20" s="348"/>
      <c r="H20" s="7">
        <v>22</v>
      </c>
      <c r="I20" s="54" t="s">
        <v>53</v>
      </c>
      <c r="J20" s="10">
        <v>37</v>
      </c>
      <c r="K20" s="10">
        <v>30</v>
      </c>
      <c r="L20" s="10">
        <v>12</v>
      </c>
      <c r="M20" s="10">
        <v>2</v>
      </c>
      <c r="N20" s="350"/>
      <c r="O20" s="355"/>
      <c r="P20" s="355"/>
      <c r="Q20" s="355"/>
      <c r="R20" s="355"/>
      <c r="S20" s="355"/>
      <c r="T20" s="355"/>
      <c r="U20" s="377"/>
      <c r="V20" s="377"/>
      <c r="X20" s="3"/>
    </row>
    <row r="21" spans="1:24" ht="15" customHeight="1" x14ac:dyDescent="0.25">
      <c r="A21" s="282"/>
      <c r="B21" s="282"/>
      <c r="C21" s="282"/>
      <c r="D21" s="282"/>
      <c r="E21" s="282"/>
      <c r="F21" s="282"/>
      <c r="G21" s="348"/>
      <c r="H21" s="7">
        <v>23</v>
      </c>
      <c r="I21" s="53" t="s">
        <v>51</v>
      </c>
      <c r="J21" s="10">
        <v>44</v>
      </c>
      <c r="K21" s="10">
        <v>40</v>
      </c>
      <c r="L21" s="10">
        <v>52</v>
      </c>
      <c r="M21" s="10">
        <v>4</v>
      </c>
      <c r="N21" s="350"/>
      <c r="O21" s="355"/>
      <c r="P21" s="355"/>
      <c r="Q21" s="355"/>
      <c r="R21" s="355"/>
      <c r="S21" s="355"/>
      <c r="T21" s="355"/>
      <c r="U21" s="377"/>
      <c r="V21" s="377"/>
      <c r="X21" s="3"/>
    </row>
    <row r="22" spans="1:24" ht="15" customHeight="1" x14ac:dyDescent="0.25">
      <c r="A22" s="282"/>
      <c r="B22" s="282"/>
      <c r="C22" s="282"/>
      <c r="D22" s="282"/>
      <c r="E22" s="282"/>
      <c r="F22" s="282"/>
      <c r="G22" s="348"/>
      <c r="I22" s="168" t="s">
        <v>28</v>
      </c>
      <c r="J22" s="9">
        <f>SUM(J17:J21)</f>
        <v>169</v>
      </c>
      <c r="K22" s="9">
        <f>SUM(K17:K21)</f>
        <v>237</v>
      </c>
      <c r="L22" s="9">
        <f>SUM(L17:L21)</f>
        <v>227</v>
      </c>
      <c r="M22" s="9">
        <f>SUM(M17:M21)</f>
        <v>83</v>
      </c>
      <c r="N22" s="350"/>
      <c r="O22" s="355"/>
      <c r="P22" s="355"/>
      <c r="Q22" s="355"/>
      <c r="R22" s="355"/>
      <c r="S22" s="355"/>
      <c r="T22" s="355"/>
      <c r="U22" s="377"/>
      <c r="V22" s="377"/>
    </row>
    <row r="23" spans="1:24" ht="12.75" customHeight="1" x14ac:dyDescent="0.25">
      <c r="A23" s="282"/>
      <c r="B23" s="282"/>
      <c r="C23" s="282"/>
      <c r="D23" s="282"/>
      <c r="E23" s="282"/>
      <c r="F23" s="282"/>
      <c r="G23" s="348"/>
      <c r="H23" s="7"/>
      <c r="I23" s="5"/>
      <c r="J23" s="10"/>
      <c r="K23" s="10"/>
      <c r="L23" s="10"/>
      <c r="M23" s="10"/>
      <c r="N23" s="350"/>
      <c r="O23" s="355"/>
      <c r="P23" s="355"/>
      <c r="Q23" s="355"/>
      <c r="R23" s="355"/>
      <c r="S23" s="355"/>
      <c r="T23" s="355"/>
      <c r="U23" s="377"/>
      <c r="V23" s="377"/>
    </row>
    <row r="24" spans="1:24" ht="15" customHeight="1" x14ac:dyDescent="0.25">
      <c r="A24" s="282"/>
      <c r="B24" s="282"/>
      <c r="C24" s="282"/>
      <c r="D24" s="281" t="s">
        <v>1</v>
      </c>
      <c r="E24" s="284">
        <v>630</v>
      </c>
      <c r="F24" s="284">
        <v>900</v>
      </c>
      <c r="G24" s="336" t="s">
        <v>605</v>
      </c>
      <c r="H24" s="7">
        <v>10</v>
      </c>
      <c r="I24" s="53" t="s">
        <v>72</v>
      </c>
      <c r="J24" s="10">
        <v>0</v>
      </c>
      <c r="K24" s="10">
        <v>1</v>
      </c>
      <c r="L24" s="10">
        <v>0</v>
      </c>
      <c r="M24" s="10">
        <v>0</v>
      </c>
      <c r="N24" s="339">
        <f>(J27+K27+L27)/3</f>
        <v>269.66666666666669</v>
      </c>
      <c r="O24" s="342">
        <v>401</v>
      </c>
      <c r="P24" s="342">
        <v>400</v>
      </c>
      <c r="Q24" s="342">
        <v>403</v>
      </c>
      <c r="R24" s="342">
        <v>230</v>
      </c>
      <c r="S24" s="342">
        <v>228</v>
      </c>
      <c r="T24" s="342">
        <v>229</v>
      </c>
      <c r="U24" s="378">
        <f>(N24/F24)*100</f>
        <v>29.962962962962962</v>
      </c>
      <c r="V24" s="378">
        <f>MAX(J27:L27)/F24*100</f>
        <v>30.888888888888889</v>
      </c>
      <c r="X24" s="3"/>
    </row>
    <row r="25" spans="1:24" ht="15" customHeight="1" x14ac:dyDescent="0.25">
      <c r="A25" s="282"/>
      <c r="B25" s="282"/>
      <c r="C25" s="282"/>
      <c r="D25" s="282"/>
      <c r="E25" s="284"/>
      <c r="F25" s="284"/>
      <c r="G25" s="336"/>
      <c r="H25" s="7">
        <v>12</v>
      </c>
      <c r="I25" s="53" t="s">
        <v>51</v>
      </c>
      <c r="J25" s="10">
        <v>8</v>
      </c>
      <c r="K25" s="10">
        <v>8</v>
      </c>
      <c r="L25" s="10">
        <v>4</v>
      </c>
      <c r="M25" s="10">
        <v>2</v>
      </c>
      <c r="N25" s="339"/>
      <c r="O25" s="342"/>
      <c r="P25" s="342"/>
      <c r="Q25" s="342"/>
      <c r="R25" s="342"/>
      <c r="S25" s="342"/>
      <c r="T25" s="342"/>
      <c r="U25" s="350"/>
      <c r="V25" s="350"/>
      <c r="X25" s="3"/>
    </row>
    <row r="26" spans="1:24" ht="16.5" customHeight="1" x14ac:dyDescent="0.25">
      <c r="A26" s="282"/>
      <c r="B26" s="282"/>
      <c r="C26" s="282"/>
      <c r="D26" s="282"/>
      <c r="E26" s="284"/>
      <c r="F26" s="284"/>
      <c r="G26" s="336"/>
      <c r="H26" s="22">
        <v>14</v>
      </c>
      <c r="I26" s="56" t="s">
        <v>73</v>
      </c>
      <c r="J26" s="10">
        <v>269</v>
      </c>
      <c r="K26" s="10">
        <v>269</v>
      </c>
      <c r="L26" s="10">
        <v>250</v>
      </c>
      <c r="M26" s="10">
        <v>76</v>
      </c>
      <c r="N26" s="339"/>
      <c r="O26" s="342"/>
      <c r="P26" s="342"/>
      <c r="Q26" s="342"/>
      <c r="R26" s="342"/>
      <c r="S26" s="342"/>
      <c r="T26" s="342"/>
      <c r="U26" s="350"/>
      <c r="V26" s="350"/>
    </row>
    <row r="27" spans="1:24" ht="13.5" customHeight="1" x14ac:dyDescent="0.25">
      <c r="A27" s="282"/>
      <c r="B27" s="282"/>
      <c r="C27" s="282"/>
      <c r="D27" s="282"/>
      <c r="E27" s="284"/>
      <c r="F27" s="284"/>
      <c r="G27" s="336"/>
      <c r="H27" s="7"/>
      <c r="I27" s="168" t="s">
        <v>28</v>
      </c>
      <c r="J27" s="9">
        <f>SUM(J24:J26)</f>
        <v>277</v>
      </c>
      <c r="K27" s="9">
        <f>SUM(K24:K26)</f>
        <v>278</v>
      </c>
      <c r="L27" s="9">
        <f>SUM(L24:L26)</f>
        <v>254</v>
      </c>
      <c r="M27" s="9">
        <f>SUM(M24:M26)</f>
        <v>78</v>
      </c>
      <c r="N27" s="339"/>
      <c r="O27" s="342"/>
      <c r="P27" s="342"/>
      <c r="Q27" s="342"/>
      <c r="R27" s="342"/>
      <c r="S27" s="342"/>
      <c r="T27" s="342"/>
      <c r="U27" s="350"/>
      <c r="V27" s="350"/>
    </row>
    <row r="28" spans="1:24" ht="12" customHeight="1" thickBot="1" x14ac:dyDescent="0.3">
      <c r="A28" s="332"/>
      <c r="B28" s="332"/>
      <c r="C28" s="332"/>
      <c r="D28" s="332"/>
      <c r="E28" s="334"/>
      <c r="F28" s="334"/>
      <c r="G28" s="337"/>
      <c r="H28" s="24"/>
      <c r="I28" s="27"/>
      <c r="J28" s="28"/>
      <c r="K28" s="28"/>
      <c r="L28" s="28"/>
      <c r="M28" s="28"/>
      <c r="N28" s="340"/>
      <c r="O28" s="343"/>
      <c r="P28" s="343"/>
      <c r="Q28" s="343"/>
      <c r="R28" s="343"/>
      <c r="S28" s="343"/>
      <c r="T28" s="343"/>
      <c r="U28" s="379"/>
      <c r="V28" s="379"/>
      <c r="X28" s="3"/>
    </row>
    <row r="29" spans="1:24" ht="15" customHeight="1" x14ac:dyDescent="0.25">
      <c r="A29" s="331" t="s">
        <v>134</v>
      </c>
      <c r="B29" s="282" t="s">
        <v>604</v>
      </c>
      <c r="C29" s="282" t="s">
        <v>11</v>
      </c>
      <c r="D29" s="282" t="s">
        <v>6</v>
      </c>
      <c r="E29" s="282">
        <v>320</v>
      </c>
      <c r="F29" s="282">
        <v>462</v>
      </c>
      <c r="G29" s="348" t="s">
        <v>605</v>
      </c>
      <c r="H29" s="22">
        <v>1</v>
      </c>
      <c r="I29" s="56" t="s">
        <v>55</v>
      </c>
      <c r="J29" s="10">
        <v>23</v>
      </c>
      <c r="K29" s="10">
        <v>21</v>
      </c>
      <c r="L29" s="10">
        <v>27</v>
      </c>
      <c r="M29" s="29">
        <v>2</v>
      </c>
      <c r="N29" s="349">
        <f>(J38+K38+L38)/3</f>
        <v>227</v>
      </c>
      <c r="O29" s="355">
        <v>381</v>
      </c>
      <c r="P29" s="354">
        <v>380</v>
      </c>
      <c r="Q29" s="354">
        <v>383</v>
      </c>
      <c r="R29" s="354">
        <v>219</v>
      </c>
      <c r="S29" s="358">
        <v>221</v>
      </c>
      <c r="T29" s="354">
        <v>218</v>
      </c>
      <c r="U29" s="376">
        <f>(N29/F29)*100</f>
        <v>49.134199134199136</v>
      </c>
      <c r="V29" s="376">
        <f>MAX(J38:L38)/F29*100</f>
        <v>57.142857142857139</v>
      </c>
      <c r="X29" s="3"/>
    </row>
    <row r="30" spans="1:24" ht="15" customHeight="1" x14ac:dyDescent="0.25">
      <c r="A30" s="282"/>
      <c r="B30" s="282"/>
      <c r="C30" s="282"/>
      <c r="D30" s="282"/>
      <c r="E30" s="282"/>
      <c r="F30" s="282"/>
      <c r="G30" s="348"/>
      <c r="H30" s="7">
        <v>2</v>
      </c>
      <c r="I30" s="54" t="s">
        <v>56</v>
      </c>
      <c r="J30" s="10">
        <v>0</v>
      </c>
      <c r="K30" s="10">
        <v>0</v>
      </c>
      <c r="L30" s="10">
        <v>8</v>
      </c>
      <c r="M30" s="29">
        <v>2</v>
      </c>
      <c r="N30" s="350"/>
      <c r="O30" s="355"/>
      <c r="P30" s="355"/>
      <c r="Q30" s="355"/>
      <c r="R30" s="355"/>
      <c r="S30" s="359"/>
      <c r="T30" s="355"/>
      <c r="U30" s="377"/>
      <c r="V30" s="377"/>
      <c r="X30" s="3"/>
    </row>
    <row r="31" spans="1:24" ht="15" customHeight="1" x14ac:dyDescent="0.25">
      <c r="A31" s="282"/>
      <c r="B31" s="282"/>
      <c r="C31" s="282"/>
      <c r="D31" s="282"/>
      <c r="E31" s="282"/>
      <c r="F31" s="282"/>
      <c r="G31" s="348"/>
      <c r="H31" s="7">
        <v>3</v>
      </c>
      <c r="I31" s="53" t="s">
        <v>57</v>
      </c>
      <c r="J31" s="10">
        <v>21</v>
      </c>
      <c r="K31" s="10">
        <v>32</v>
      </c>
      <c r="L31" s="10">
        <v>19</v>
      </c>
      <c r="M31" s="29">
        <v>13</v>
      </c>
      <c r="N31" s="350"/>
      <c r="O31" s="355"/>
      <c r="P31" s="355"/>
      <c r="Q31" s="355"/>
      <c r="R31" s="355"/>
      <c r="S31" s="359"/>
      <c r="T31" s="355"/>
      <c r="U31" s="377"/>
      <c r="V31" s="377"/>
    </row>
    <row r="32" spans="1:24" ht="15" customHeight="1" x14ac:dyDescent="0.25">
      <c r="A32" s="282"/>
      <c r="B32" s="282"/>
      <c r="C32" s="282"/>
      <c r="D32" s="282"/>
      <c r="E32" s="282"/>
      <c r="F32" s="282"/>
      <c r="G32" s="348"/>
      <c r="H32" s="32">
        <v>5</v>
      </c>
      <c r="I32" s="56" t="s">
        <v>58</v>
      </c>
      <c r="J32" s="23">
        <v>20</v>
      </c>
      <c r="K32" s="23">
        <v>42</v>
      </c>
      <c r="L32" s="23">
        <v>29</v>
      </c>
      <c r="M32" s="23">
        <v>24</v>
      </c>
      <c r="N32" s="350"/>
      <c r="O32" s="355"/>
      <c r="P32" s="355"/>
      <c r="Q32" s="355"/>
      <c r="R32" s="355"/>
      <c r="S32" s="359"/>
      <c r="T32" s="355"/>
      <c r="U32" s="377"/>
      <c r="V32" s="377"/>
    </row>
    <row r="33" spans="1:34" ht="15" customHeight="1" x14ac:dyDescent="0.25">
      <c r="A33" s="282"/>
      <c r="B33" s="282"/>
      <c r="C33" s="282"/>
      <c r="D33" s="282"/>
      <c r="E33" s="282"/>
      <c r="F33" s="282"/>
      <c r="G33" s="348"/>
      <c r="H33" s="18">
        <v>6</v>
      </c>
      <c r="I33" s="53" t="s">
        <v>59</v>
      </c>
      <c r="J33" s="10">
        <v>46</v>
      </c>
      <c r="K33" s="10">
        <v>42</v>
      </c>
      <c r="L33" s="10">
        <v>28</v>
      </c>
      <c r="M33" s="10">
        <v>2</v>
      </c>
      <c r="N33" s="350"/>
      <c r="O33" s="355"/>
      <c r="P33" s="355"/>
      <c r="Q33" s="355"/>
      <c r="R33" s="355"/>
      <c r="S33" s="359"/>
      <c r="T33" s="355"/>
      <c r="U33" s="377"/>
      <c r="V33" s="377"/>
    </row>
    <row r="34" spans="1:34" ht="15.75" customHeight="1" x14ac:dyDescent="0.25">
      <c r="A34" s="282"/>
      <c r="B34" s="282"/>
      <c r="C34" s="282"/>
      <c r="D34" s="282"/>
      <c r="E34" s="282"/>
      <c r="F34" s="282"/>
      <c r="G34" s="348"/>
      <c r="H34" s="18">
        <v>7</v>
      </c>
      <c r="I34" s="54" t="s">
        <v>60</v>
      </c>
      <c r="J34" s="10">
        <v>30</v>
      </c>
      <c r="K34" s="10">
        <v>16</v>
      </c>
      <c r="L34" s="10">
        <v>2</v>
      </c>
      <c r="M34" s="10">
        <v>12</v>
      </c>
      <c r="N34" s="350"/>
      <c r="O34" s="355"/>
      <c r="P34" s="355"/>
      <c r="Q34" s="355"/>
      <c r="R34" s="355"/>
      <c r="S34" s="359"/>
      <c r="T34" s="355"/>
      <c r="U34" s="377"/>
      <c r="V34" s="377"/>
      <c r="X34" s="3"/>
    </row>
    <row r="35" spans="1:34" ht="16.5" customHeight="1" x14ac:dyDescent="0.25">
      <c r="A35" s="282"/>
      <c r="B35" s="282"/>
      <c r="C35" s="282"/>
      <c r="D35" s="282"/>
      <c r="E35" s="282"/>
      <c r="F35" s="282"/>
      <c r="G35" s="348"/>
      <c r="H35" s="18">
        <v>8</v>
      </c>
      <c r="I35" s="53" t="s">
        <v>61</v>
      </c>
      <c r="J35" s="10">
        <v>56</v>
      </c>
      <c r="K35" s="10">
        <v>72</v>
      </c>
      <c r="L35" s="10">
        <v>51</v>
      </c>
      <c r="M35" s="10">
        <v>17</v>
      </c>
      <c r="N35" s="350"/>
      <c r="O35" s="355"/>
      <c r="P35" s="355"/>
      <c r="Q35" s="355"/>
      <c r="R35" s="355"/>
      <c r="S35" s="359"/>
      <c r="T35" s="355"/>
      <c r="U35" s="377"/>
      <c r="V35" s="377"/>
      <c r="X35" s="3"/>
    </row>
    <row r="36" spans="1:34" ht="15.75" customHeight="1" x14ac:dyDescent="0.25">
      <c r="A36" s="282"/>
      <c r="B36" s="282"/>
      <c r="C36" s="282"/>
      <c r="D36" s="282"/>
      <c r="E36" s="282"/>
      <c r="F36" s="282"/>
      <c r="G36" s="348"/>
      <c r="H36" s="18">
        <v>13</v>
      </c>
      <c r="I36" s="53" t="s">
        <v>62</v>
      </c>
      <c r="J36" s="10">
        <v>7</v>
      </c>
      <c r="K36" s="10">
        <v>25</v>
      </c>
      <c r="L36" s="10">
        <v>31</v>
      </c>
      <c r="M36" s="10">
        <v>0</v>
      </c>
      <c r="N36" s="350"/>
      <c r="O36" s="355"/>
      <c r="P36" s="355"/>
      <c r="Q36" s="355"/>
      <c r="R36" s="355"/>
      <c r="S36" s="359"/>
      <c r="T36" s="355"/>
      <c r="U36" s="377"/>
      <c r="V36" s="377"/>
    </row>
    <row r="37" spans="1:34" ht="15" customHeight="1" x14ac:dyDescent="0.25">
      <c r="A37" s="282"/>
      <c r="B37" s="282"/>
      <c r="C37" s="282"/>
      <c r="D37" s="282"/>
      <c r="E37" s="282"/>
      <c r="F37" s="282"/>
      <c r="G37" s="348"/>
      <c r="H37" s="18">
        <v>15</v>
      </c>
      <c r="I37" s="54" t="s">
        <v>63</v>
      </c>
      <c r="J37" s="10">
        <v>8</v>
      </c>
      <c r="K37" s="10">
        <v>14</v>
      </c>
      <c r="L37" s="10">
        <v>11</v>
      </c>
      <c r="M37" s="10">
        <v>0</v>
      </c>
      <c r="N37" s="350"/>
      <c r="O37" s="355"/>
      <c r="P37" s="355"/>
      <c r="Q37" s="355"/>
      <c r="R37" s="355"/>
      <c r="S37" s="359"/>
      <c r="T37" s="355"/>
      <c r="U37" s="377"/>
      <c r="V37" s="377"/>
      <c r="X37" s="3"/>
      <c r="AH37" s="11" t="s">
        <v>15</v>
      </c>
    </row>
    <row r="38" spans="1:34" ht="15" customHeight="1" x14ac:dyDescent="0.25">
      <c r="A38" s="282"/>
      <c r="B38" s="282"/>
      <c r="C38" s="282"/>
      <c r="D38" s="282"/>
      <c r="E38" s="282"/>
      <c r="F38" s="282"/>
      <c r="G38" s="348"/>
      <c r="H38" s="18"/>
      <c r="I38" s="168" t="s">
        <v>28</v>
      </c>
      <c r="J38" s="9">
        <f>SUM(J29:J37)</f>
        <v>211</v>
      </c>
      <c r="K38" s="9">
        <f>SUM(K29:K37)</f>
        <v>264</v>
      </c>
      <c r="L38" s="9">
        <f>SUM(L29:L37)</f>
        <v>206</v>
      </c>
      <c r="M38" s="9">
        <f>SUM(M29:M37)</f>
        <v>72</v>
      </c>
      <c r="N38" s="350"/>
      <c r="O38" s="355"/>
      <c r="P38" s="355"/>
      <c r="Q38" s="355"/>
      <c r="R38" s="355"/>
      <c r="S38" s="359"/>
      <c r="T38" s="355"/>
      <c r="U38" s="377"/>
      <c r="V38" s="377"/>
      <c r="X38" s="3"/>
    </row>
    <row r="39" spans="1:34" ht="13.5" customHeight="1" thickBot="1" x14ac:dyDescent="0.35">
      <c r="A39" s="332"/>
      <c r="B39" s="282"/>
      <c r="C39" s="282"/>
      <c r="D39" s="282"/>
      <c r="E39" s="282"/>
      <c r="F39" s="282"/>
      <c r="G39" s="348"/>
      <c r="H39" s="43"/>
      <c r="I39" s="49"/>
      <c r="J39" s="36"/>
      <c r="K39" s="36"/>
      <c r="L39" s="41"/>
      <c r="M39" s="41"/>
      <c r="N39" s="350"/>
      <c r="O39" s="355"/>
      <c r="P39" s="357"/>
      <c r="Q39" s="357"/>
      <c r="R39" s="357"/>
      <c r="S39" s="359"/>
      <c r="T39" s="357"/>
      <c r="U39" s="381"/>
      <c r="V39" s="381"/>
      <c r="X39" s="3"/>
      <c r="AH39" s="12">
        <f>SUBTOTAL(103,AH38:AH38)</f>
        <v>0</v>
      </c>
    </row>
    <row r="40" spans="1:34" x14ac:dyDescent="0.25">
      <c r="A40" s="333" t="s">
        <v>134</v>
      </c>
      <c r="B40" s="331" t="s">
        <v>604</v>
      </c>
      <c r="C40" s="331" t="s">
        <v>44</v>
      </c>
      <c r="D40" s="331" t="s">
        <v>6</v>
      </c>
      <c r="E40" s="333">
        <v>250</v>
      </c>
      <c r="F40" s="333">
        <v>360</v>
      </c>
      <c r="G40" s="369" t="s">
        <v>605</v>
      </c>
      <c r="H40" s="40">
        <v>4</v>
      </c>
      <c r="I40" s="58" t="s">
        <v>64</v>
      </c>
      <c r="J40" s="42">
        <v>16</v>
      </c>
      <c r="K40" s="42">
        <v>36</v>
      </c>
      <c r="L40" s="30">
        <v>29</v>
      </c>
      <c r="M40" s="30">
        <v>16</v>
      </c>
      <c r="N40" s="338">
        <f>(J41+K41+L41)/3</f>
        <v>27</v>
      </c>
      <c r="O40" s="328">
        <v>393</v>
      </c>
      <c r="P40" s="362">
        <v>394</v>
      </c>
      <c r="Q40" s="362">
        <v>394</v>
      </c>
      <c r="R40" s="362">
        <v>228</v>
      </c>
      <c r="S40" s="328">
        <v>225</v>
      </c>
      <c r="T40" s="362">
        <v>224</v>
      </c>
      <c r="U40" s="350">
        <f>(N40/F40)*100</f>
        <v>7.5</v>
      </c>
      <c r="V40" s="350">
        <f>MAX(J41:L41)/F40*100</f>
        <v>10</v>
      </c>
      <c r="X40" s="3"/>
    </row>
    <row r="41" spans="1:34" x14ac:dyDescent="0.25">
      <c r="A41" s="284"/>
      <c r="B41" s="282"/>
      <c r="C41" s="282"/>
      <c r="D41" s="282"/>
      <c r="E41" s="284"/>
      <c r="F41" s="284"/>
      <c r="G41" s="210"/>
      <c r="H41" s="7"/>
      <c r="I41" s="168" t="s">
        <v>28</v>
      </c>
      <c r="J41" s="39">
        <f>SUM(J40)</f>
        <v>16</v>
      </c>
      <c r="K41" s="39">
        <f>SUM(K40)</f>
        <v>36</v>
      </c>
      <c r="L41" s="39">
        <f>SUM(L40)</f>
        <v>29</v>
      </c>
      <c r="M41" s="39">
        <f>SUM(M40)</f>
        <v>16</v>
      </c>
      <c r="N41" s="339"/>
      <c r="O41" s="329"/>
      <c r="P41" s="329"/>
      <c r="Q41" s="329"/>
      <c r="R41" s="329"/>
      <c r="S41" s="329"/>
      <c r="T41" s="329"/>
      <c r="U41" s="350"/>
      <c r="V41" s="350"/>
      <c r="X41" s="3"/>
    </row>
    <row r="42" spans="1:34" ht="12.6" thickBot="1" x14ac:dyDescent="0.3">
      <c r="A42" s="330"/>
      <c r="B42" s="332"/>
      <c r="C42" s="332"/>
      <c r="D42" s="332"/>
      <c r="E42" s="334"/>
      <c r="F42" s="334"/>
      <c r="G42" s="370"/>
      <c r="H42" s="24"/>
      <c r="I42" s="27"/>
      <c r="J42" s="28"/>
      <c r="K42" s="28"/>
      <c r="L42" s="33"/>
      <c r="M42" s="28"/>
      <c r="N42" s="340"/>
      <c r="O42" s="330"/>
      <c r="P42" s="330"/>
      <c r="Q42" s="330"/>
      <c r="R42" s="330"/>
      <c r="S42" s="330"/>
      <c r="T42" s="330"/>
      <c r="U42" s="379"/>
      <c r="V42" s="379"/>
      <c r="X42" s="3"/>
    </row>
    <row r="43" spans="1:34" ht="12" customHeight="1" x14ac:dyDescent="0.25">
      <c r="A43" s="331" t="s">
        <v>134</v>
      </c>
      <c r="B43" s="331" t="s">
        <v>604</v>
      </c>
      <c r="C43" s="331" t="s">
        <v>3</v>
      </c>
      <c r="D43" s="331" t="s">
        <v>1</v>
      </c>
      <c r="E43" s="333">
        <v>400</v>
      </c>
      <c r="F43" s="333">
        <v>577.4</v>
      </c>
      <c r="G43" s="344" t="s">
        <v>605</v>
      </c>
      <c r="H43" s="22">
        <v>1</v>
      </c>
      <c r="I43" s="53" t="s">
        <v>4</v>
      </c>
      <c r="J43" s="23">
        <v>0</v>
      </c>
      <c r="K43" s="23">
        <v>0</v>
      </c>
      <c r="L43" s="23">
        <v>0</v>
      </c>
      <c r="M43" s="23">
        <v>0</v>
      </c>
      <c r="N43" s="338">
        <f>(J48+K48+L48)/3</f>
        <v>54</v>
      </c>
      <c r="O43" s="341">
        <v>394</v>
      </c>
      <c r="P43" s="341">
        <v>394</v>
      </c>
      <c r="Q43" s="341">
        <v>398</v>
      </c>
      <c r="R43" s="341">
        <v>228</v>
      </c>
      <c r="S43" s="341">
        <v>227</v>
      </c>
      <c r="T43" s="341">
        <v>226</v>
      </c>
      <c r="U43" s="349">
        <f>(N43/F43)*100</f>
        <v>9.3522687911326638</v>
      </c>
      <c r="V43" s="349">
        <f>MAX(J48:L48)/F43*100</f>
        <v>10.045029442327676</v>
      </c>
      <c r="X43" s="3"/>
    </row>
    <row r="44" spans="1:34" ht="15" customHeight="1" x14ac:dyDescent="0.25">
      <c r="A44" s="282"/>
      <c r="B44" s="282"/>
      <c r="C44" s="282"/>
      <c r="D44" s="282"/>
      <c r="E44" s="284"/>
      <c r="F44" s="284"/>
      <c r="G44" s="336"/>
      <c r="H44" s="7">
        <v>2</v>
      </c>
      <c r="I44" s="53" t="s">
        <v>4</v>
      </c>
      <c r="J44" s="10">
        <v>0</v>
      </c>
      <c r="K44" s="10">
        <v>0</v>
      </c>
      <c r="L44" s="10">
        <v>0</v>
      </c>
      <c r="M44" s="10">
        <v>0</v>
      </c>
      <c r="N44" s="339"/>
      <c r="O44" s="342"/>
      <c r="P44" s="342"/>
      <c r="Q44" s="342"/>
      <c r="R44" s="342"/>
      <c r="S44" s="342"/>
      <c r="T44" s="342"/>
      <c r="U44" s="350"/>
      <c r="V44" s="350"/>
    </row>
    <row r="45" spans="1:34" ht="15" customHeight="1" x14ac:dyDescent="0.25">
      <c r="A45" s="282"/>
      <c r="B45" s="282"/>
      <c r="C45" s="282"/>
      <c r="D45" s="282"/>
      <c r="E45" s="284"/>
      <c r="F45" s="284"/>
      <c r="G45" s="336"/>
      <c r="H45" s="7">
        <v>3</v>
      </c>
      <c r="I45" s="53" t="s">
        <v>65</v>
      </c>
      <c r="J45" s="10">
        <v>52</v>
      </c>
      <c r="K45" s="10">
        <v>58</v>
      </c>
      <c r="L45" s="10">
        <v>52</v>
      </c>
      <c r="M45" s="10">
        <v>2</v>
      </c>
      <c r="N45" s="339"/>
      <c r="O45" s="342"/>
      <c r="P45" s="342"/>
      <c r="Q45" s="342"/>
      <c r="R45" s="342"/>
      <c r="S45" s="342"/>
      <c r="T45" s="342"/>
      <c r="U45" s="350"/>
      <c r="V45" s="350"/>
    </row>
    <row r="46" spans="1:34" ht="15" customHeight="1" x14ac:dyDescent="0.25">
      <c r="A46" s="282"/>
      <c r="B46" s="282"/>
      <c r="C46" s="282"/>
      <c r="D46" s="282"/>
      <c r="E46" s="284"/>
      <c r="F46" s="284"/>
      <c r="G46" s="336"/>
      <c r="H46" s="7">
        <v>4</v>
      </c>
      <c r="I46" s="56" t="s">
        <v>606</v>
      </c>
      <c r="J46" s="10">
        <v>0</v>
      </c>
      <c r="K46" s="10">
        <v>0</v>
      </c>
      <c r="L46" s="10">
        <v>0</v>
      </c>
      <c r="M46" s="10">
        <v>0</v>
      </c>
      <c r="N46" s="339"/>
      <c r="O46" s="342"/>
      <c r="P46" s="342"/>
      <c r="Q46" s="342"/>
      <c r="R46" s="342"/>
      <c r="S46" s="342"/>
      <c r="T46" s="342"/>
      <c r="U46" s="350"/>
      <c r="V46" s="350"/>
    </row>
    <row r="47" spans="1:34" ht="15" customHeight="1" x14ac:dyDescent="0.25">
      <c r="A47" s="282"/>
      <c r="B47" s="282"/>
      <c r="C47" s="282"/>
      <c r="D47" s="282"/>
      <c r="E47" s="284"/>
      <c r="F47" s="284"/>
      <c r="G47" s="336"/>
      <c r="H47" s="7"/>
      <c r="I47" s="53"/>
      <c r="J47" s="10"/>
      <c r="K47" s="10"/>
      <c r="L47" s="10"/>
      <c r="M47" s="10"/>
      <c r="N47" s="339"/>
      <c r="O47" s="342"/>
      <c r="P47" s="342"/>
      <c r="Q47" s="342"/>
      <c r="R47" s="342"/>
      <c r="S47" s="342"/>
      <c r="T47" s="342"/>
      <c r="U47" s="350"/>
      <c r="V47" s="350"/>
      <c r="X47" s="3"/>
    </row>
    <row r="48" spans="1:34" ht="20.25" customHeight="1" x14ac:dyDescent="0.25">
      <c r="A48" s="282"/>
      <c r="B48" s="282"/>
      <c r="C48" s="282"/>
      <c r="D48" s="283"/>
      <c r="E48" s="284"/>
      <c r="F48" s="284"/>
      <c r="G48" s="336"/>
      <c r="H48" s="7"/>
      <c r="I48" s="168" t="s">
        <v>28</v>
      </c>
      <c r="J48" s="9">
        <f>SUM(J43:J47)</f>
        <v>52</v>
      </c>
      <c r="K48" s="9">
        <f>SUM(K43:K47)</f>
        <v>58</v>
      </c>
      <c r="L48" s="9">
        <f>SUM(L43:L47)</f>
        <v>52</v>
      </c>
      <c r="M48" s="9">
        <f>SUM(M43:M47)</f>
        <v>2</v>
      </c>
      <c r="N48" s="339"/>
      <c r="O48" s="342"/>
      <c r="P48" s="342"/>
      <c r="Q48" s="342"/>
      <c r="R48" s="342"/>
      <c r="S48" s="342"/>
      <c r="T48" s="342"/>
      <c r="U48" s="351"/>
      <c r="V48" s="351"/>
      <c r="X48" s="3"/>
    </row>
    <row r="49" spans="1:24" ht="14.25" customHeight="1" x14ac:dyDescent="0.25">
      <c r="A49" s="282"/>
      <c r="B49" s="282"/>
      <c r="C49" s="282"/>
      <c r="D49" s="281" t="s">
        <v>6</v>
      </c>
      <c r="E49" s="281">
        <v>400</v>
      </c>
      <c r="F49" s="281">
        <v>577.4</v>
      </c>
      <c r="G49" s="347" t="s">
        <v>605</v>
      </c>
      <c r="H49" s="22">
        <v>5</v>
      </c>
      <c r="I49" s="56" t="s">
        <v>607</v>
      </c>
      <c r="J49" s="23">
        <v>32</v>
      </c>
      <c r="K49" s="23">
        <v>21</v>
      </c>
      <c r="L49" s="23">
        <v>10</v>
      </c>
      <c r="M49" s="23">
        <v>3</v>
      </c>
      <c r="N49" s="378">
        <f>(J57+K57+L57)/3</f>
        <v>98.333333333333329</v>
      </c>
      <c r="O49" s="356">
        <v>393</v>
      </c>
      <c r="P49" s="356">
        <v>391</v>
      </c>
      <c r="Q49" s="356">
        <v>393</v>
      </c>
      <c r="R49" s="356">
        <v>224</v>
      </c>
      <c r="S49" s="356">
        <v>226</v>
      </c>
      <c r="T49" s="356">
        <v>224</v>
      </c>
      <c r="U49" s="378">
        <f>(N49/F49)*100</f>
        <v>17.03036600854405</v>
      </c>
      <c r="V49" s="378">
        <f>MAX(J57:L57)/F49*100</f>
        <v>21.129199861447869</v>
      </c>
      <c r="X49" s="3"/>
    </row>
    <row r="50" spans="1:24" ht="15" customHeight="1" x14ac:dyDescent="0.25">
      <c r="A50" s="282"/>
      <c r="B50" s="282"/>
      <c r="C50" s="282"/>
      <c r="D50" s="282"/>
      <c r="E50" s="282"/>
      <c r="F50" s="282"/>
      <c r="G50" s="348"/>
      <c r="H50" s="7">
        <v>6</v>
      </c>
      <c r="I50" s="53" t="s">
        <v>608</v>
      </c>
      <c r="J50" s="10">
        <v>57</v>
      </c>
      <c r="K50" s="10">
        <v>65</v>
      </c>
      <c r="L50" s="10">
        <v>47</v>
      </c>
      <c r="M50" s="10">
        <v>20</v>
      </c>
      <c r="N50" s="350"/>
      <c r="O50" s="355"/>
      <c r="P50" s="355"/>
      <c r="Q50" s="355"/>
      <c r="R50" s="355"/>
      <c r="S50" s="355"/>
      <c r="T50" s="355"/>
      <c r="U50" s="350"/>
      <c r="V50" s="350"/>
    </row>
    <row r="51" spans="1:24" ht="15" customHeight="1" x14ac:dyDescent="0.25">
      <c r="A51" s="282"/>
      <c r="B51" s="282"/>
      <c r="C51" s="282"/>
      <c r="D51" s="282"/>
      <c r="E51" s="282"/>
      <c r="F51" s="282"/>
      <c r="G51" s="348"/>
      <c r="H51" s="7">
        <v>7</v>
      </c>
      <c r="I51" s="53" t="s">
        <v>609</v>
      </c>
      <c r="J51" s="10">
        <v>17</v>
      </c>
      <c r="K51" s="10">
        <v>15</v>
      </c>
      <c r="L51" s="10">
        <v>7</v>
      </c>
      <c r="M51" s="10">
        <v>5</v>
      </c>
      <c r="N51" s="350"/>
      <c r="O51" s="355"/>
      <c r="P51" s="355"/>
      <c r="Q51" s="355"/>
      <c r="R51" s="355"/>
      <c r="S51" s="355"/>
      <c r="T51" s="355"/>
      <c r="U51" s="350"/>
      <c r="V51" s="350"/>
    </row>
    <row r="52" spans="1:24" ht="15" customHeight="1" x14ac:dyDescent="0.25">
      <c r="A52" s="282"/>
      <c r="B52" s="282"/>
      <c r="C52" s="282"/>
      <c r="D52" s="282"/>
      <c r="E52" s="282"/>
      <c r="F52" s="282"/>
      <c r="G52" s="348"/>
      <c r="H52" s="7">
        <v>8</v>
      </c>
      <c r="I52" s="53" t="s">
        <v>4</v>
      </c>
      <c r="J52" s="10">
        <v>0</v>
      </c>
      <c r="K52" s="10">
        <v>0</v>
      </c>
      <c r="L52" s="10">
        <v>0</v>
      </c>
      <c r="M52" s="10">
        <v>0</v>
      </c>
      <c r="N52" s="350"/>
      <c r="O52" s="355"/>
      <c r="P52" s="355"/>
      <c r="Q52" s="355"/>
      <c r="R52" s="355"/>
      <c r="S52" s="355"/>
      <c r="T52" s="355"/>
      <c r="U52" s="350"/>
      <c r="V52" s="350"/>
      <c r="X52" s="3"/>
    </row>
    <row r="53" spans="1:24" ht="15" customHeight="1" x14ac:dyDescent="0.25">
      <c r="A53" s="282"/>
      <c r="B53" s="282"/>
      <c r="C53" s="282"/>
      <c r="D53" s="282"/>
      <c r="E53" s="282"/>
      <c r="F53" s="282"/>
      <c r="G53" s="348"/>
      <c r="H53" s="7">
        <v>9</v>
      </c>
      <c r="I53" s="53" t="s">
        <v>66</v>
      </c>
      <c r="J53" s="10">
        <v>3</v>
      </c>
      <c r="K53" s="10">
        <v>5</v>
      </c>
      <c r="L53" s="10">
        <v>3</v>
      </c>
      <c r="M53" s="10">
        <v>4</v>
      </c>
      <c r="N53" s="350"/>
      <c r="O53" s="355"/>
      <c r="P53" s="355"/>
      <c r="Q53" s="355"/>
      <c r="R53" s="355"/>
      <c r="S53" s="355"/>
      <c r="T53" s="355"/>
      <c r="U53" s="350"/>
      <c r="V53" s="350"/>
      <c r="X53" s="3"/>
    </row>
    <row r="54" spans="1:24" ht="12" customHeight="1" x14ac:dyDescent="0.25">
      <c r="A54" s="282"/>
      <c r="B54" s="282"/>
      <c r="C54" s="282"/>
      <c r="D54" s="282"/>
      <c r="E54" s="282"/>
      <c r="F54" s="282"/>
      <c r="G54" s="348"/>
      <c r="H54" s="7">
        <v>10</v>
      </c>
      <c r="I54" s="53" t="s">
        <v>4</v>
      </c>
      <c r="J54" s="10">
        <v>0</v>
      </c>
      <c r="K54" s="10">
        <v>0</v>
      </c>
      <c r="L54" s="10">
        <v>0</v>
      </c>
      <c r="M54" s="10">
        <v>0</v>
      </c>
      <c r="N54" s="350"/>
      <c r="O54" s="355"/>
      <c r="P54" s="355"/>
      <c r="Q54" s="355"/>
      <c r="R54" s="355"/>
      <c r="S54" s="355"/>
      <c r="T54" s="355"/>
      <c r="U54" s="350"/>
      <c r="V54" s="350"/>
      <c r="X54" s="3"/>
    </row>
    <row r="55" spans="1:24" ht="12.75" customHeight="1" x14ac:dyDescent="0.25">
      <c r="A55" s="282"/>
      <c r="B55" s="282"/>
      <c r="C55" s="282"/>
      <c r="D55" s="282"/>
      <c r="E55" s="282"/>
      <c r="F55" s="282"/>
      <c r="G55" s="348"/>
      <c r="H55" s="7">
        <v>11</v>
      </c>
      <c r="I55" s="53" t="s">
        <v>4</v>
      </c>
      <c r="J55" s="10">
        <v>0</v>
      </c>
      <c r="K55" s="10">
        <v>0</v>
      </c>
      <c r="L55" s="10">
        <v>0</v>
      </c>
      <c r="M55" s="10">
        <v>0</v>
      </c>
      <c r="N55" s="350"/>
      <c r="O55" s="355"/>
      <c r="P55" s="355"/>
      <c r="Q55" s="355"/>
      <c r="R55" s="355"/>
      <c r="S55" s="355"/>
      <c r="T55" s="355"/>
      <c r="U55" s="350"/>
      <c r="V55" s="350"/>
      <c r="X55" s="3"/>
    </row>
    <row r="56" spans="1:24" ht="16.5" customHeight="1" x14ac:dyDescent="0.25">
      <c r="A56" s="282"/>
      <c r="B56" s="282"/>
      <c r="C56" s="282"/>
      <c r="D56" s="282"/>
      <c r="E56" s="282"/>
      <c r="F56" s="282"/>
      <c r="G56" s="348"/>
      <c r="H56" s="7">
        <v>12</v>
      </c>
      <c r="I56" s="53" t="s">
        <v>610</v>
      </c>
      <c r="J56" s="10">
        <v>13</v>
      </c>
      <c r="K56" s="10">
        <v>0</v>
      </c>
      <c r="L56" s="10">
        <v>0</v>
      </c>
      <c r="M56" s="10">
        <v>5</v>
      </c>
      <c r="N56" s="350"/>
      <c r="O56" s="355"/>
      <c r="P56" s="355"/>
      <c r="Q56" s="355"/>
      <c r="R56" s="355"/>
      <c r="S56" s="355"/>
      <c r="T56" s="355"/>
      <c r="U56" s="350"/>
      <c r="V56" s="350"/>
    </row>
    <row r="57" spans="1:24" ht="15" customHeight="1" thickBot="1" x14ac:dyDescent="0.3">
      <c r="A57" s="332"/>
      <c r="B57" s="332"/>
      <c r="C57" s="332"/>
      <c r="D57" s="332"/>
      <c r="E57" s="332"/>
      <c r="F57" s="332"/>
      <c r="G57" s="360"/>
      <c r="H57" s="24"/>
      <c r="I57" s="169" t="s">
        <v>28</v>
      </c>
      <c r="J57" s="28">
        <f>SUM(J49:J56)</f>
        <v>122</v>
      </c>
      <c r="K57" s="28">
        <f>SUM(K49:K56)</f>
        <v>106</v>
      </c>
      <c r="L57" s="28">
        <f>SUM(L49:L56)</f>
        <v>67</v>
      </c>
      <c r="M57" s="28">
        <f>SUM(M49:M56)</f>
        <v>37</v>
      </c>
      <c r="N57" s="379"/>
      <c r="O57" s="357"/>
      <c r="P57" s="357"/>
      <c r="Q57" s="357"/>
      <c r="R57" s="357"/>
      <c r="S57" s="357"/>
      <c r="T57" s="357"/>
      <c r="U57" s="379"/>
      <c r="V57" s="379"/>
    </row>
    <row r="58" spans="1:24" ht="15" customHeight="1" x14ac:dyDescent="0.25">
      <c r="A58" s="331" t="s">
        <v>134</v>
      </c>
      <c r="B58" s="331" t="s">
        <v>604</v>
      </c>
      <c r="C58" s="331" t="s">
        <v>5</v>
      </c>
      <c r="D58" s="331" t="s">
        <v>1</v>
      </c>
      <c r="E58" s="331">
        <v>180</v>
      </c>
      <c r="F58" s="345">
        <v>260</v>
      </c>
      <c r="G58" s="347" t="s">
        <v>605</v>
      </c>
      <c r="H58" s="32">
        <v>2</v>
      </c>
      <c r="I58" s="56" t="s">
        <v>86</v>
      </c>
      <c r="J58" s="23">
        <v>32</v>
      </c>
      <c r="K58" s="23">
        <v>42</v>
      </c>
      <c r="L58" s="23">
        <v>37</v>
      </c>
      <c r="M58" s="23">
        <v>24</v>
      </c>
      <c r="N58" s="349">
        <f>(J65+K65+L65)/3</f>
        <v>165.33333333333334</v>
      </c>
      <c r="O58" s="352">
        <v>394</v>
      </c>
      <c r="P58" s="354">
        <v>393</v>
      </c>
      <c r="Q58" s="354">
        <v>387</v>
      </c>
      <c r="R58" s="354">
        <v>223</v>
      </c>
      <c r="S58" s="354">
        <v>226</v>
      </c>
      <c r="T58" s="354">
        <v>223</v>
      </c>
      <c r="U58" s="349">
        <f>(N58/F58)*100</f>
        <v>63.589743589743598</v>
      </c>
      <c r="V58" s="349">
        <f>MAX(J65:L65)/F58*100</f>
        <v>66.153846153846146</v>
      </c>
      <c r="X58" s="3"/>
    </row>
    <row r="59" spans="1:24" ht="15" customHeight="1" x14ac:dyDescent="0.25">
      <c r="A59" s="282"/>
      <c r="B59" s="282"/>
      <c r="C59" s="282"/>
      <c r="D59" s="282"/>
      <c r="E59" s="282"/>
      <c r="F59" s="346"/>
      <c r="G59" s="348"/>
      <c r="H59" s="18">
        <v>3</v>
      </c>
      <c r="I59" s="53" t="s">
        <v>87</v>
      </c>
      <c r="J59" s="10">
        <v>16</v>
      </c>
      <c r="K59" s="10">
        <v>13</v>
      </c>
      <c r="L59" s="10">
        <v>27</v>
      </c>
      <c r="M59" s="10">
        <v>17</v>
      </c>
      <c r="N59" s="350"/>
      <c r="O59" s="353"/>
      <c r="P59" s="355"/>
      <c r="Q59" s="355"/>
      <c r="R59" s="355"/>
      <c r="S59" s="355"/>
      <c r="T59" s="355"/>
      <c r="U59" s="350"/>
      <c r="V59" s="350"/>
      <c r="X59" s="3"/>
    </row>
    <row r="60" spans="1:24" ht="21.75" customHeight="1" x14ac:dyDescent="0.25">
      <c r="A60" s="282"/>
      <c r="B60" s="282"/>
      <c r="C60" s="282"/>
      <c r="D60" s="282"/>
      <c r="E60" s="282"/>
      <c r="F60" s="346"/>
      <c r="G60" s="348"/>
      <c r="H60" s="18">
        <v>4</v>
      </c>
      <c r="I60" s="53" t="s">
        <v>88</v>
      </c>
      <c r="J60" s="10">
        <v>0</v>
      </c>
      <c r="K60" s="10">
        <v>19</v>
      </c>
      <c r="L60" s="10">
        <v>0</v>
      </c>
      <c r="M60" s="10">
        <v>17</v>
      </c>
      <c r="N60" s="350"/>
      <c r="O60" s="353"/>
      <c r="P60" s="355"/>
      <c r="Q60" s="355"/>
      <c r="R60" s="355"/>
      <c r="S60" s="355"/>
      <c r="T60" s="355"/>
      <c r="U60" s="350"/>
      <c r="V60" s="350"/>
      <c r="X60" s="3"/>
    </row>
    <row r="61" spans="1:24" ht="15.75" customHeight="1" x14ac:dyDescent="0.25">
      <c r="A61" s="282"/>
      <c r="B61" s="282"/>
      <c r="C61" s="282"/>
      <c r="D61" s="282"/>
      <c r="E61" s="282"/>
      <c r="F61" s="346"/>
      <c r="G61" s="348"/>
      <c r="H61" s="18">
        <v>5</v>
      </c>
      <c r="I61" s="53" t="s">
        <v>89</v>
      </c>
      <c r="J61" s="10">
        <v>8</v>
      </c>
      <c r="K61" s="10">
        <v>53</v>
      </c>
      <c r="L61" s="10">
        <v>42</v>
      </c>
      <c r="M61" s="10">
        <v>42</v>
      </c>
      <c r="N61" s="350"/>
      <c r="O61" s="353"/>
      <c r="P61" s="355"/>
      <c r="Q61" s="355"/>
      <c r="R61" s="355"/>
      <c r="S61" s="355"/>
      <c r="T61" s="355"/>
      <c r="U61" s="350"/>
      <c r="V61" s="350"/>
      <c r="X61" s="3"/>
    </row>
    <row r="62" spans="1:24" ht="15" customHeight="1" x14ac:dyDescent="0.25">
      <c r="A62" s="282"/>
      <c r="B62" s="282"/>
      <c r="C62" s="282"/>
      <c r="D62" s="282"/>
      <c r="E62" s="282"/>
      <c r="F62" s="346"/>
      <c r="G62" s="348"/>
      <c r="H62" s="18">
        <v>6</v>
      </c>
      <c r="I62" s="53" t="s">
        <v>90</v>
      </c>
      <c r="J62" s="8">
        <v>36</v>
      </c>
      <c r="K62" s="8">
        <v>33</v>
      </c>
      <c r="L62" s="8">
        <v>36</v>
      </c>
      <c r="M62" s="8">
        <v>0</v>
      </c>
      <c r="N62" s="350"/>
      <c r="O62" s="353"/>
      <c r="P62" s="355"/>
      <c r="Q62" s="355"/>
      <c r="R62" s="355"/>
      <c r="S62" s="355"/>
      <c r="T62" s="355"/>
      <c r="U62" s="350"/>
      <c r="V62" s="350"/>
      <c r="X62" s="3"/>
    </row>
    <row r="63" spans="1:24" ht="26.25" customHeight="1" x14ac:dyDescent="0.25">
      <c r="A63" s="282"/>
      <c r="B63" s="282"/>
      <c r="C63" s="282"/>
      <c r="D63" s="282"/>
      <c r="E63" s="282"/>
      <c r="F63" s="346"/>
      <c r="G63" s="348"/>
      <c r="H63" s="18">
        <v>7</v>
      </c>
      <c r="I63" s="53" t="s">
        <v>91</v>
      </c>
      <c r="J63" s="10">
        <v>64</v>
      </c>
      <c r="K63" s="10">
        <v>9</v>
      </c>
      <c r="L63" s="10">
        <v>10</v>
      </c>
      <c r="M63" s="10">
        <v>2</v>
      </c>
      <c r="N63" s="350"/>
      <c r="O63" s="353"/>
      <c r="P63" s="355"/>
      <c r="Q63" s="355"/>
      <c r="R63" s="355"/>
      <c r="S63" s="355"/>
      <c r="T63" s="355"/>
      <c r="U63" s="350"/>
      <c r="V63" s="350"/>
    </row>
    <row r="64" spans="1:24" ht="15" customHeight="1" x14ac:dyDescent="0.25">
      <c r="A64" s="282"/>
      <c r="B64" s="282"/>
      <c r="C64" s="282"/>
      <c r="D64" s="282"/>
      <c r="E64" s="282"/>
      <c r="F64" s="346"/>
      <c r="G64" s="348"/>
      <c r="H64" s="43">
        <v>8</v>
      </c>
      <c r="I64" s="53" t="s">
        <v>92</v>
      </c>
      <c r="J64" s="10">
        <v>2</v>
      </c>
      <c r="K64" s="10">
        <v>3</v>
      </c>
      <c r="L64" s="10">
        <v>14</v>
      </c>
      <c r="M64" s="36">
        <v>12</v>
      </c>
      <c r="N64" s="350"/>
      <c r="O64" s="353"/>
      <c r="P64" s="355"/>
      <c r="Q64" s="355"/>
      <c r="R64" s="355"/>
      <c r="S64" s="355"/>
      <c r="T64" s="355"/>
      <c r="U64" s="350"/>
      <c r="V64" s="350"/>
    </row>
    <row r="65" spans="1:24" ht="15" customHeight="1" x14ac:dyDescent="0.25">
      <c r="A65" s="282"/>
      <c r="B65" s="282"/>
      <c r="C65" s="283"/>
      <c r="D65" s="283"/>
      <c r="E65" s="282"/>
      <c r="F65" s="346"/>
      <c r="G65" s="348"/>
      <c r="H65" s="43"/>
      <c r="I65" s="170" t="s">
        <v>28</v>
      </c>
      <c r="J65" s="9">
        <f>SUM(J58:J64)</f>
        <v>158</v>
      </c>
      <c r="K65" s="171">
        <f>SUM(K58:K64)</f>
        <v>172</v>
      </c>
      <c r="L65" s="172">
        <f>SUM(L58:L64)</f>
        <v>166</v>
      </c>
      <c r="M65" s="172">
        <f>SUM(M58:M64)</f>
        <v>114</v>
      </c>
      <c r="N65" s="351"/>
      <c r="O65" s="353"/>
      <c r="P65" s="382"/>
      <c r="Q65" s="355"/>
      <c r="R65" s="382"/>
      <c r="S65" s="355"/>
      <c r="T65" s="355"/>
      <c r="U65" s="351"/>
      <c r="V65" s="351"/>
    </row>
    <row r="66" spans="1:24" ht="12" customHeight="1" x14ac:dyDescent="0.25">
      <c r="A66" s="282"/>
      <c r="B66" s="282"/>
      <c r="C66" s="282" t="s">
        <v>5</v>
      </c>
      <c r="D66" s="282" t="s">
        <v>6</v>
      </c>
      <c r="E66" s="281">
        <v>320</v>
      </c>
      <c r="F66" s="281">
        <v>462</v>
      </c>
      <c r="G66" s="347" t="s">
        <v>605</v>
      </c>
      <c r="H66" s="7">
        <v>9</v>
      </c>
      <c r="I66" s="53" t="s">
        <v>93</v>
      </c>
      <c r="J66" s="30">
        <v>10</v>
      </c>
      <c r="K66" s="8">
        <v>0</v>
      </c>
      <c r="L66" s="8">
        <v>0</v>
      </c>
      <c r="M66" s="8">
        <v>0</v>
      </c>
      <c r="N66" s="350">
        <f>(J69+K69+L69)/3</f>
        <v>47.666666666666664</v>
      </c>
      <c r="O66" s="356">
        <v>395</v>
      </c>
      <c r="P66" s="355">
        <v>394</v>
      </c>
      <c r="Q66" s="356">
        <v>389</v>
      </c>
      <c r="R66" s="355">
        <v>224</v>
      </c>
      <c r="S66" s="356">
        <v>228</v>
      </c>
      <c r="T66" s="356">
        <v>224</v>
      </c>
      <c r="U66" s="350">
        <f>(N66/F66)*100</f>
        <v>10.317460317460316</v>
      </c>
      <c r="V66" s="350">
        <f>MAX(J69:L69)/F66*100</f>
        <v>17.316017316017316</v>
      </c>
      <c r="X66" s="3"/>
    </row>
    <row r="67" spans="1:24" ht="15" customHeight="1" x14ac:dyDescent="0.25">
      <c r="A67" s="282"/>
      <c r="B67" s="282"/>
      <c r="C67" s="282"/>
      <c r="D67" s="282"/>
      <c r="E67" s="282"/>
      <c r="F67" s="282"/>
      <c r="G67" s="348"/>
      <c r="H67" s="7">
        <v>10</v>
      </c>
      <c r="I67" s="53" t="s">
        <v>94</v>
      </c>
      <c r="J67" s="8">
        <v>23</v>
      </c>
      <c r="K67" s="8">
        <v>30</v>
      </c>
      <c r="L67" s="8">
        <v>16</v>
      </c>
      <c r="M67" s="8">
        <v>2</v>
      </c>
      <c r="N67" s="350"/>
      <c r="O67" s="355"/>
      <c r="P67" s="355"/>
      <c r="Q67" s="355"/>
      <c r="R67" s="355"/>
      <c r="S67" s="355"/>
      <c r="T67" s="355"/>
      <c r="U67" s="350"/>
      <c r="V67" s="350"/>
      <c r="X67" s="3"/>
    </row>
    <row r="68" spans="1:24" ht="15" customHeight="1" x14ac:dyDescent="0.25">
      <c r="A68" s="282"/>
      <c r="B68" s="282"/>
      <c r="C68" s="282"/>
      <c r="D68" s="282"/>
      <c r="E68" s="282"/>
      <c r="F68" s="282"/>
      <c r="G68" s="348"/>
      <c r="H68" s="7">
        <v>12</v>
      </c>
      <c r="I68" s="53" t="s">
        <v>95</v>
      </c>
      <c r="J68" s="8">
        <v>0</v>
      </c>
      <c r="K68" s="8">
        <v>0</v>
      </c>
      <c r="L68" s="8">
        <v>64</v>
      </c>
      <c r="M68" s="8">
        <v>63</v>
      </c>
      <c r="N68" s="350"/>
      <c r="O68" s="355"/>
      <c r="P68" s="355"/>
      <c r="Q68" s="355"/>
      <c r="R68" s="355"/>
      <c r="S68" s="355"/>
      <c r="T68" s="355"/>
      <c r="U68" s="350"/>
      <c r="V68" s="350"/>
      <c r="X68" s="3"/>
    </row>
    <row r="69" spans="1:24" ht="15" customHeight="1" x14ac:dyDescent="0.25">
      <c r="A69" s="282"/>
      <c r="B69" s="282"/>
      <c r="C69" s="282"/>
      <c r="D69" s="282"/>
      <c r="E69" s="282"/>
      <c r="F69" s="282"/>
      <c r="G69" s="348"/>
      <c r="H69" s="7"/>
      <c r="I69" s="168" t="s">
        <v>28</v>
      </c>
      <c r="J69" s="39">
        <f>SUM(J66:J68)</f>
        <v>33</v>
      </c>
      <c r="K69" s="39">
        <f>SUM(K66:K68)</f>
        <v>30</v>
      </c>
      <c r="L69" s="39">
        <f>SUM(L66:L68)</f>
        <v>80</v>
      </c>
      <c r="M69" s="39">
        <f>SUM(M66:M68)</f>
        <v>65</v>
      </c>
      <c r="N69" s="350"/>
      <c r="O69" s="355"/>
      <c r="P69" s="355"/>
      <c r="Q69" s="355"/>
      <c r="R69" s="355"/>
      <c r="S69" s="355"/>
      <c r="T69" s="355"/>
      <c r="U69" s="350"/>
      <c r="V69" s="350"/>
      <c r="X69" s="3"/>
    </row>
    <row r="70" spans="1:24" ht="15" customHeight="1" thickBot="1" x14ac:dyDescent="0.3">
      <c r="A70" s="332"/>
      <c r="B70" s="332"/>
      <c r="C70" s="332"/>
      <c r="D70" s="332"/>
      <c r="E70" s="332"/>
      <c r="F70" s="332"/>
      <c r="G70" s="360"/>
      <c r="H70" s="24"/>
      <c r="I70" s="27"/>
      <c r="J70" s="28"/>
      <c r="K70" s="28"/>
      <c r="L70" s="28"/>
      <c r="M70" s="28"/>
      <c r="N70" s="379"/>
      <c r="O70" s="357"/>
      <c r="P70" s="357"/>
      <c r="Q70" s="357"/>
      <c r="R70" s="357"/>
      <c r="S70" s="357"/>
      <c r="T70" s="357"/>
      <c r="U70" s="379"/>
      <c r="V70" s="379"/>
      <c r="X70" s="3"/>
    </row>
    <row r="71" spans="1:24" ht="15" customHeight="1" x14ac:dyDescent="0.25">
      <c r="A71" s="283" t="s">
        <v>134</v>
      </c>
      <c r="B71" s="331" t="s">
        <v>604</v>
      </c>
      <c r="C71" s="333" t="s">
        <v>67</v>
      </c>
      <c r="D71" s="331" t="s">
        <v>1</v>
      </c>
      <c r="E71" s="333">
        <v>400</v>
      </c>
      <c r="F71" s="333">
        <v>577.4</v>
      </c>
      <c r="G71" s="335" t="s">
        <v>605</v>
      </c>
      <c r="H71" s="22">
        <v>1</v>
      </c>
      <c r="I71" s="56" t="s">
        <v>68</v>
      </c>
      <c r="J71" s="23">
        <v>3</v>
      </c>
      <c r="K71" s="23">
        <v>1</v>
      </c>
      <c r="L71" s="23">
        <v>0</v>
      </c>
      <c r="M71" s="23">
        <v>28</v>
      </c>
      <c r="N71" s="338">
        <f>(J75+K75+L75)/3</f>
        <v>74</v>
      </c>
      <c r="O71" s="341">
        <v>377</v>
      </c>
      <c r="P71" s="341">
        <v>378</v>
      </c>
      <c r="Q71" s="341">
        <v>383</v>
      </c>
      <c r="R71" s="341">
        <v>221</v>
      </c>
      <c r="S71" s="341">
        <v>206</v>
      </c>
      <c r="T71" s="341">
        <v>214</v>
      </c>
      <c r="U71" s="349">
        <f>(N71/F71)*100</f>
        <v>12.816072047107724</v>
      </c>
      <c r="V71" s="349">
        <f>MAX(J75:L75)/F71*100</f>
        <v>21.129199861447869</v>
      </c>
      <c r="X71" s="3"/>
    </row>
    <row r="72" spans="1:24" ht="17.25" customHeight="1" x14ac:dyDescent="0.25">
      <c r="A72" s="284"/>
      <c r="B72" s="282"/>
      <c r="C72" s="284"/>
      <c r="D72" s="282"/>
      <c r="E72" s="284"/>
      <c r="F72" s="284"/>
      <c r="G72" s="336"/>
      <c r="H72" s="7">
        <v>2</v>
      </c>
      <c r="I72" s="56" t="s">
        <v>69</v>
      </c>
      <c r="J72" s="10">
        <v>6</v>
      </c>
      <c r="K72" s="10">
        <v>42</v>
      </c>
      <c r="L72" s="10">
        <v>27</v>
      </c>
      <c r="M72" s="10">
        <v>2</v>
      </c>
      <c r="N72" s="339"/>
      <c r="O72" s="342"/>
      <c r="P72" s="342"/>
      <c r="Q72" s="342"/>
      <c r="R72" s="342"/>
      <c r="S72" s="342"/>
      <c r="T72" s="342"/>
      <c r="U72" s="350"/>
      <c r="V72" s="350"/>
    </row>
    <row r="73" spans="1:24" ht="15" customHeight="1" x14ac:dyDescent="0.25">
      <c r="A73" s="284"/>
      <c r="B73" s="282"/>
      <c r="C73" s="284"/>
      <c r="D73" s="282"/>
      <c r="E73" s="284"/>
      <c r="F73" s="284"/>
      <c r="G73" s="336"/>
      <c r="H73" s="7">
        <v>3</v>
      </c>
      <c r="I73" s="53" t="s">
        <v>70</v>
      </c>
      <c r="J73" s="10">
        <v>21</v>
      </c>
      <c r="K73" s="10">
        <v>28</v>
      </c>
      <c r="L73" s="10">
        <v>13</v>
      </c>
      <c r="M73" s="10">
        <v>11</v>
      </c>
      <c r="N73" s="339"/>
      <c r="O73" s="342"/>
      <c r="P73" s="342"/>
      <c r="Q73" s="342"/>
      <c r="R73" s="342"/>
      <c r="S73" s="342"/>
      <c r="T73" s="342"/>
      <c r="U73" s="350"/>
      <c r="V73" s="350"/>
    </row>
    <row r="74" spans="1:24" ht="15" customHeight="1" x14ac:dyDescent="0.25">
      <c r="A74" s="284"/>
      <c r="B74" s="282"/>
      <c r="C74" s="284"/>
      <c r="D74" s="282"/>
      <c r="E74" s="284"/>
      <c r="F74" s="284"/>
      <c r="G74" s="336"/>
      <c r="H74" s="7">
        <v>4</v>
      </c>
      <c r="I74" s="53" t="s">
        <v>71</v>
      </c>
      <c r="J74" s="10">
        <v>25</v>
      </c>
      <c r="K74" s="10">
        <v>51</v>
      </c>
      <c r="L74" s="10">
        <v>5</v>
      </c>
      <c r="M74" s="10">
        <v>36</v>
      </c>
      <c r="N74" s="339"/>
      <c r="O74" s="342"/>
      <c r="P74" s="342"/>
      <c r="Q74" s="342"/>
      <c r="R74" s="342"/>
      <c r="S74" s="342"/>
      <c r="T74" s="342"/>
      <c r="U74" s="350"/>
      <c r="V74" s="350"/>
      <c r="X74" s="3"/>
    </row>
    <row r="75" spans="1:24" ht="15" customHeight="1" x14ac:dyDescent="0.25">
      <c r="A75" s="329"/>
      <c r="B75" s="282"/>
      <c r="C75" s="284"/>
      <c r="D75" s="282"/>
      <c r="E75" s="284"/>
      <c r="F75" s="284"/>
      <c r="G75" s="336"/>
      <c r="H75" s="7"/>
      <c r="I75" s="168" t="s">
        <v>28</v>
      </c>
      <c r="J75" s="9">
        <f>SUM(J71:J74)</f>
        <v>55</v>
      </c>
      <c r="K75" s="9">
        <f>SUM(K71:K74)</f>
        <v>122</v>
      </c>
      <c r="L75" s="9">
        <f>SUM(L71:L74)</f>
        <v>45</v>
      </c>
      <c r="M75" s="9">
        <f>SUM(M71:M74)</f>
        <v>77</v>
      </c>
      <c r="N75" s="339"/>
      <c r="O75" s="342"/>
      <c r="P75" s="342"/>
      <c r="Q75" s="342"/>
      <c r="R75" s="342"/>
      <c r="S75" s="342"/>
      <c r="T75" s="342"/>
      <c r="U75" s="350"/>
      <c r="V75" s="350"/>
      <c r="X75" s="3"/>
    </row>
    <row r="76" spans="1:24" ht="15" customHeight="1" thickBot="1" x14ac:dyDescent="0.3">
      <c r="A76" s="330"/>
      <c r="B76" s="332"/>
      <c r="C76" s="334"/>
      <c r="D76" s="332"/>
      <c r="E76" s="334"/>
      <c r="F76" s="334"/>
      <c r="G76" s="337"/>
      <c r="H76" s="24"/>
      <c r="I76" s="27"/>
      <c r="J76" s="28"/>
      <c r="K76" s="28"/>
      <c r="L76" s="28"/>
      <c r="M76" s="28"/>
      <c r="N76" s="340"/>
      <c r="O76" s="343"/>
      <c r="P76" s="343"/>
      <c r="Q76" s="343"/>
      <c r="R76" s="343"/>
      <c r="S76" s="343"/>
      <c r="T76" s="343"/>
      <c r="U76" s="379"/>
      <c r="V76" s="379"/>
      <c r="X76" s="3"/>
    </row>
    <row r="77" spans="1:24" ht="15" customHeight="1" x14ac:dyDescent="0.25">
      <c r="A77" s="331" t="s">
        <v>134</v>
      </c>
      <c r="B77" s="331" t="s">
        <v>604</v>
      </c>
      <c r="C77" s="331" t="s">
        <v>74</v>
      </c>
      <c r="D77" s="331" t="s">
        <v>6</v>
      </c>
      <c r="E77" s="331">
        <v>250</v>
      </c>
      <c r="F77" s="331">
        <v>360</v>
      </c>
      <c r="G77" s="380" t="s">
        <v>605</v>
      </c>
      <c r="H77" s="22">
        <v>1</v>
      </c>
      <c r="I77" s="56" t="s">
        <v>75</v>
      </c>
      <c r="J77" s="23">
        <v>12</v>
      </c>
      <c r="K77" s="23">
        <v>4</v>
      </c>
      <c r="L77" s="23">
        <v>4</v>
      </c>
      <c r="M77" s="23">
        <v>8</v>
      </c>
      <c r="N77" s="349">
        <f>(J89+K89+L89)/3</f>
        <v>138.33333333333334</v>
      </c>
      <c r="O77" s="354">
        <v>393</v>
      </c>
      <c r="P77" s="354">
        <v>399</v>
      </c>
      <c r="Q77" s="354">
        <v>395</v>
      </c>
      <c r="R77" s="354">
        <v>235</v>
      </c>
      <c r="S77" s="354">
        <v>223</v>
      </c>
      <c r="T77" s="354">
        <v>231</v>
      </c>
      <c r="U77" s="349">
        <f>(N77/F77)*100</f>
        <v>38.425925925925931</v>
      </c>
      <c r="V77" s="349">
        <f>MAX(J89:L89)/F77*100</f>
        <v>43.055555555555557</v>
      </c>
      <c r="X77" s="3"/>
    </row>
    <row r="78" spans="1:24" ht="15" customHeight="1" x14ac:dyDescent="0.25">
      <c r="A78" s="282"/>
      <c r="B78" s="282"/>
      <c r="C78" s="282"/>
      <c r="D78" s="282"/>
      <c r="E78" s="282"/>
      <c r="F78" s="282"/>
      <c r="G78" s="348"/>
      <c r="H78" s="7">
        <v>2</v>
      </c>
      <c r="I78" s="53" t="s">
        <v>76</v>
      </c>
      <c r="J78" s="10">
        <v>42</v>
      </c>
      <c r="K78" s="10">
        <v>17</v>
      </c>
      <c r="L78" s="10">
        <v>13</v>
      </c>
      <c r="M78" s="10">
        <v>24</v>
      </c>
      <c r="N78" s="350"/>
      <c r="O78" s="355"/>
      <c r="P78" s="355"/>
      <c r="Q78" s="355"/>
      <c r="R78" s="355"/>
      <c r="S78" s="355"/>
      <c r="T78" s="355"/>
      <c r="U78" s="350"/>
      <c r="V78" s="350"/>
    </row>
    <row r="79" spans="1:24" ht="15" customHeight="1" x14ac:dyDescent="0.25">
      <c r="A79" s="282"/>
      <c r="B79" s="282"/>
      <c r="C79" s="282"/>
      <c r="D79" s="282"/>
      <c r="E79" s="282"/>
      <c r="F79" s="282"/>
      <c r="G79" s="348"/>
      <c r="H79" s="7">
        <v>9</v>
      </c>
      <c r="I79" s="53" t="s">
        <v>77</v>
      </c>
      <c r="J79" s="10">
        <v>0</v>
      </c>
      <c r="K79" s="10">
        <v>0</v>
      </c>
      <c r="L79" s="10">
        <v>10</v>
      </c>
      <c r="M79" s="10">
        <v>5</v>
      </c>
      <c r="N79" s="350"/>
      <c r="O79" s="355"/>
      <c r="P79" s="355"/>
      <c r="Q79" s="355"/>
      <c r="R79" s="355"/>
      <c r="S79" s="355"/>
      <c r="T79" s="355"/>
      <c r="U79" s="350"/>
      <c r="V79" s="350"/>
    </row>
    <row r="80" spans="1:24" x14ac:dyDescent="0.25">
      <c r="A80" s="282"/>
      <c r="B80" s="282"/>
      <c r="C80" s="282"/>
      <c r="D80" s="282"/>
      <c r="E80" s="282"/>
      <c r="F80" s="282"/>
      <c r="G80" s="348"/>
      <c r="H80" s="7">
        <v>10</v>
      </c>
      <c r="I80" s="53" t="s">
        <v>81</v>
      </c>
      <c r="J80" s="10">
        <v>6</v>
      </c>
      <c r="K80" s="10">
        <v>24</v>
      </c>
      <c r="L80" s="10">
        <v>0</v>
      </c>
      <c r="M80" s="10">
        <v>0</v>
      </c>
      <c r="N80" s="350"/>
      <c r="O80" s="355"/>
      <c r="P80" s="355"/>
      <c r="Q80" s="355"/>
      <c r="R80" s="355"/>
      <c r="S80" s="355"/>
      <c r="T80" s="355"/>
      <c r="U80" s="350"/>
      <c r="V80" s="350"/>
      <c r="X80" s="3"/>
    </row>
    <row r="81" spans="1:24" x14ac:dyDescent="0.25">
      <c r="A81" s="282"/>
      <c r="B81" s="282"/>
      <c r="C81" s="282"/>
      <c r="D81" s="282"/>
      <c r="E81" s="282"/>
      <c r="F81" s="282"/>
      <c r="G81" s="348"/>
      <c r="H81" s="7">
        <v>14</v>
      </c>
      <c r="I81" s="53" t="s">
        <v>78</v>
      </c>
      <c r="J81" s="10">
        <v>8</v>
      </c>
      <c r="K81" s="10">
        <v>7</v>
      </c>
      <c r="L81" s="10">
        <v>13</v>
      </c>
      <c r="M81" s="10">
        <v>8</v>
      </c>
      <c r="N81" s="350"/>
      <c r="O81" s="355"/>
      <c r="P81" s="355"/>
      <c r="Q81" s="355"/>
      <c r="R81" s="355"/>
      <c r="S81" s="355"/>
      <c r="T81" s="355"/>
      <c r="U81" s="350"/>
      <c r="V81" s="350"/>
    </row>
    <row r="82" spans="1:24" ht="15" customHeight="1" x14ac:dyDescent="0.25">
      <c r="A82" s="282"/>
      <c r="B82" s="282"/>
      <c r="C82" s="282"/>
      <c r="D82" s="282"/>
      <c r="E82" s="282"/>
      <c r="F82" s="282"/>
      <c r="G82" s="348"/>
      <c r="H82" s="7">
        <v>15</v>
      </c>
      <c r="I82" s="53" t="s">
        <v>79</v>
      </c>
      <c r="J82" s="10">
        <v>3</v>
      </c>
      <c r="K82" s="10">
        <v>4</v>
      </c>
      <c r="L82" s="10">
        <v>4</v>
      </c>
      <c r="M82" s="10">
        <v>1</v>
      </c>
      <c r="N82" s="350"/>
      <c r="O82" s="355"/>
      <c r="P82" s="355"/>
      <c r="Q82" s="355"/>
      <c r="R82" s="355"/>
      <c r="S82" s="355"/>
      <c r="T82" s="355"/>
      <c r="U82" s="350"/>
      <c r="V82" s="350"/>
    </row>
    <row r="83" spans="1:24" ht="15" customHeight="1" x14ac:dyDescent="0.25">
      <c r="A83" s="282"/>
      <c r="B83" s="282"/>
      <c r="C83" s="282"/>
      <c r="D83" s="282"/>
      <c r="E83" s="282"/>
      <c r="F83" s="282"/>
      <c r="G83" s="348"/>
      <c r="H83" s="7">
        <v>15</v>
      </c>
      <c r="I83" s="53" t="s">
        <v>128</v>
      </c>
      <c r="J83" s="10">
        <v>1</v>
      </c>
      <c r="K83" s="10">
        <v>17</v>
      </c>
      <c r="L83" s="10">
        <v>8</v>
      </c>
      <c r="M83" s="10">
        <v>7</v>
      </c>
      <c r="N83" s="350"/>
      <c r="O83" s="355"/>
      <c r="P83" s="355"/>
      <c r="Q83" s="355"/>
      <c r="R83" s="355"/>
      <c r="S83" s="355"/>
      <c r="T83" s="355"/>
      <c r="U83" s="350"/>
      <c r="V83" s="350"/>
      <c r="X83" s="3"/>
    </row>
    <row r="84" spans="1:24" ht="15" customHeight="1" x14ac:dyDescent="0.25">
      <c r="A84" s="282"/>
      <c r="B84" s="282"/>
      <c r="C84" s="282"/>
      <c r="D84" s="282"/>
      <c r="E84" s="282"/>
      <c r="F84" s="282"/>
      <c r="G84" s="348"/>
      <c r="H84" s="7">
        <v>17</v>
      </c>
      <c r="I84" s="53" t="s">
        <v>80</v>
      </c>
      <c r="J84" s="10">
        <v>6</v>
      </c>
      <c r="K84" s="10">
        <v>23</v>
      </c>
      <c r="L84" s="10">
        <v>0</v>
      </c>
      <c r="M84" s="10">
        <v>9</v>
      </c>
      <c r="N84" s="350"/>
      <c r="O84" s="355"/>
      <c r="P84" s="355"/>
      <c r="Q84" s="355"/>
      <c r="R84" s="355"/>
      <c r="S84" s="355"/>
      <c r="T84" s="355"/>
      <c r="U84" s="350"/>
      <c r="V84" s="350"/>
      <c r="X84" s="3"/>
    </row>
    <row r="85" spans="1:24" ht="12" customHeight="1" x14ac:dyDescent="0.25">
      <c r="A85" s="282"/>
      <c r="B85" s="282"/>
      <c r="C85" s="282"/>
      <c r="D85" s="282"/>
      <c r="E85" s="282"/>
      <c r="F85" s="282"/>
      <c r="G85" s="348"/>
      <c r="H85" s="7">
        <v>18</v>
      </c>
      <c r="I85" s="53" t="s">
        <v>82</v>
      </c>
      <c r="J85" s="10">
        <v>31</v>
      </c>
      <c r="K85" s="10">
        <v>2</v>
      </c>
      <c r="L85" s="10">
        <v>9</v>
      </c>
      <c r="M85" s="10">
        <v>2</v>
      </c>
      <c r="N85" s="350"/>
      <c r="O85" s="355"/>
      <c r="P85" s="355"/>
      <c r="Q85" s="355"/>
      <c r="R85" s="355"/>
      <c r="S85" s="355"/>
      <c r="T85" s="355"/>
      <c r="U85" s="350"/>
      <c r="V85" s="350"/>
      <c r="X85" s="3"/>
    </row>
    <row r="86" spans="1:24" ht="15" customHeight="1" x14ac:dyDescent="0.25">
      <c r="A86" s="282"/>
      <c r="B86" s="282"/>
      <c r="C86" s="282"/>
      <c r="D86" s="282"/>
      <c r="E86" s="282"/>
      <c r="F86" s="282"/>
      <c r="G86" s="348"/>
      <c r="H86" s="7">
        <v>22</v>
      </c>
      <c r="I86" s="53" t="s">
        <v>83</v>
      </c>
      <c r="J86" s="10">
        <v>0</v>
      </c>
      <c r="K86" s="10">
        <v>3</v>
      </c>
      <c r="L86" s="10">
        <v>1</v>
      </c>
      <c r="M86" s="10">
        <v>2</v>
      </c>
      <c r="N86" s="350"/>
      <c r="O86" s="355"/>
      <c r="P86" s="355"/>
      <c r="Q86" s="355"/>
      <c r="R86" s="355"/>
      <c r="S86" s="355"/>
      <c r="T86" s="355"/>
      <c r="U86" s="350"/>
      <c r="V86" s="350"/>
      <c r="X86" s="3"/>
    </row>
    <row r="87" spans="1:24" ht="15" customHeight="1" x14ac:dyDescent="0.25">
      <c r="A87" s="282"/>
      <c r="B87" s="282"/>
      <c r="C87" s="282"/>
      <c r="D87" s="282"/>
      <c r="E87" s="282"/>
      <c r="F87" s="282"/>
      <c r="G87" s="348"/>
      <c r="H87" s="7">
        <v>25</v>
      </c>
      <c r="I87" s="53" t="s">
        <v>84</v>
      </c>
      <c r="J87" s="10">
        <v>15</v>
      </c>
      <c r="K87" s="10">
        <v>23</v>
      </c>
      <c r="L87" s="10">
        <v>17</v>
      </c>
      <c r="M87" s="10">
        <v>8</v>
      </c>
      <c r="N87" s="350"/>
      <c r="O87" s="355"/>
      <c r="P87" s="355"/>
      <c r="Q87" s="355"/>
      <c r="R87" s="355"/>
      <c r="S87" s="355"/>
      <c r="T87" s="355"/>
      <c r="U87" s="350"/>
      <c r="V87" s="350"/>
    </row>
    <row r="88" spans="1:24" ht="15" customHeight="1" x14ac:dyDescent="0.25">
      <c r="A88" s="282"/>
      <c r="B88" s="282"/>
      <c r="C88" s="282"/>
      <c r="D88" s="282"/>
      <c r="E88" s="282"/>
      <c r="F88" s="282"/>
      <c r="G88" s="348"/>
      <c r="H88" s="7">
        <v>29</v>
      </c>
      <c r="I88" s="53" t="s">
        <v>85</v>
      </c>
      <c r="J88" s="10">
        <v>31</v>
      </c>
      <c r="K88" s="10">
        <v>30</v>
      </c>
      <c r="L88" s="10">
        <v>27</v>
      </c>
      <c r="M88" s="10">
        <v>12</v>
      </c>
      <c r="N88" s="350"/>
      <c r="O88" s="355"/>
      <c r="P88" s="355"/>
      <c r="Q88" s="355"/>
      <c r="R88" s="355"/>
      <c r="S88" s="355"/>
      <c r="T88" s="355"/>
      <c r="U88" s="350"/>
      <c r="V88" s="350"/>
    </row>
    <row r="89" spans="1:24" s="16" customFormat="1" ht="15" customHeight="1" thickBot="1" x14ac:dyDescent="0.3">
      <c r="A89" s="332"/>
      <c r="B89" s="282"/>
      <c r="C89" s="282"/>
      <c r="D89" s="332"/>
      <c r="E89" s="332"/>
      <c r="F89" s="332"/>
      <c r="G89" s="360"/>
      <c r="H89" s="24"/>
      <c r="I89" s="173" t="s">
        <v>28</v>
      </c>
      <c r="J89" s="28">
        <f>SUM(J77:J88)</f>
        <v>155</v>
      </c>
      <c r="K89" s="28">
        <f>SUM(K77:K88)</f>
        <v>154</v>
      </c>
      <c r="L89" s="28">
        <f>SUM(L77:L88)</f>
        <v>106</v>
      </c>
      <c r="M89" s="28">
        <f>SUM(M77:M88)</f>
        <v>86</v>
      </c>
      <c r="N89" s="350"/>
      <c r="O89" s="357"/>
      <c r="P89" s="357"/>
      <c r="Q89" s="357"/>
      <c r="R89" s="357"/>
      <c r="S89" s="357"/>
      <c r="T89" s="357"/>
      <c r="U89" s="379"/>
      <c r="V89" s="379"/>
      <c r="X89" s="17"/>
    </row>
    <row r="90" spans="1:24" s="16" customFormat="1" ht="15" customHeight="1" x14ac:dyDescent="0.25">
      <c r="A90" s="331" t="s">
        <v>134</v>
      </c>
      <c r="B90" s="331" t="s">
        <v>604</v>
      </c>
      <c r="C90" s="331" t="s">
        <v>2</v>
      </c>
      <c r="D90" s="282" t="s">
        <v>1</v>
      </c>
      <c r="E90" s="283">
        <v>630</v>
      </c>
      <c r="F90" s="283">
        <v>900</v>
      </c>
      <c r="G90" s="335" t="s">
        <v>605</v>
      </c>
      <c r="H90" s="22">
        <v>14</v>
      </c>
      <c r="I90" s="59" t="s">
        <v>97</v>
      </c>
      <c r="J90" s="23">
        <v>134</v>
      </c>
      <c r="K90" s="23">
        <v>47</v>
      </c>
      <c r="L90" s="23">
        <v>129</v>
      </c>
      <c r="M90" s="23">
        <v>79</v>
      </c>
      <c r="N90" s="338">
        <f>(J94+K94+L94)/3</f>
        <v>156</v>
      </c>
      <c r="O90" s="382">
        <v>382</v>
      </c>
      <c r="P90" s="382">
        <v>398</v>
      </c>
      <c r="Q90" s="382">
        <v>383</v>
      </c>
      <c r="R90" s="382">
        <v>224</v>
      </c>
      <c r="S90" s="382">
        <v>226</v>
      </c>
      <c r="T90" s="382">
        <v>223</v>
      </c>
      <c r="U90" s="350">
        <f>(N90/F90)*100</f>
        <v>17.333333333333336</v>
      </c>
      <c r="V90" s="350">
        <f>MAX(J94:L94)/F90*100</f>
        <v>22.333333333333332</v>
      </c>
      <c r="X90" s="17"/>
    </row>
    <row r="91" spans="1:24" s="16" customFormat="1" ht="15" customHeight="1" x14ac:dyDescent="0.25">
      <c r="A91" s="282"/>
      <c r="B91" s="282"/>
      <c r="C91" s="282"/>
      <c r="D91" s="282"/>
      <c r="E91" s="284"/>
      <c r="F91" s="284"/>
      <c r="G91" s="336"/>
      <c r="H91" s="7">
        <v>17</v>
      </c>
      <c r="I91" s="60" t="s">
        <v>98</v>
      </c>
      <c r="J91" s="10">
        <v>19</v>
      </c>
      <c r="K91" s="10">
        <v>2</v>
      </c>
      <c r="L91" s="10">
        <v>1</v>
      </c>
      <c r="M91" s="10">
        <v>7</v>
      </c>
      <c r="N91" s="339"/>
      <c r="O91" s="342"/>
      <c r="P91" s="342"/>
      <c r="Q91" s="342"/>
      <c r="R91" s="342"/>
      <c r="S91" s="342"/>
      <c r="T91" s="342"/>
      <c r="U91" s="350"/>
      <c r="V91" s="350"/>
      <c r="X91" s="17"/>
    </row>
    <row r="92" spans="1:24" s="16" customFormat="1" ht="15" customHeight="1" x14ac:dyDescent="0.25">
      <c r="A92" s="282"/>
      <c r="B92" s="282"/>
      <c r="C92" s="282"/>
      <c r="D92" s="282"/>
      <c r="E92" s="284"/>
      <c r="F92" s="284"/>
      <c r="G92" s="336"/>
      <c r="H92" s="7">
        <v>18</v>
      </c>
      <c r="I92" s="53" t="s">
        <v>96</v>
      </c>
      <c r="J92" s="10">
        <v>1</v>
      </c>
      <c r="K92" s="10">
        <v>23</v>
      </c>
      <c r="L92" s="10">
        <v>16</v>
      </c>
      <c r="M92" s="10">
        <v>3</v>
      </c>
      <c r="N92" s="339"/>
      <c r="O92" s="342"/>
      <c r="P92" s="342"/>
      <c r="Q92" s="342"/>
      <c r="R92" s="342"/>
      <c r="S92" s="342"/>
      <c r="T92" s="342"/>
      <c r="U92" s="350"/>
      <c r="V92" s="350"/>
      <c r="X92" s="17"/>
    </row>
    <row r="93" spans="1:24" s="16" customFormat="1" ht="15" customHeight="1" x14ac:dyDescent="0.25">
      <c r="A93" s="282"/>
      <c r="B93" s="282"/>
      <c r="C93" s="282"/>
      <c r="D93" s="282"/>
      <c r="E93" s="284"/>
      <c r="F93" s="284"/>
      <c r="G93" s="336"/>
      <c r="H93" s="7">
        <v>20</v>
      </c>
      <c r="I93" s="53" t="s">
        <v>99</v>
      </c>
      <c r="J93" s="8">
        <v>20</v>
      </c>
      <c r="K93" s="8">
        <v>21</v>
      </c>
      <c r="L93" s="8">
        <v>55</v>
      </c>
      <c r="M93" s="8">
        <v>0</v>
      </c>
      <c r="N93" s="339"/>
      <c r="O93" s="342"/>
      <c r="P93" s="342"/>
      <c r="Q93" s="342"/>
      <c r="R93" s="342"/>
      <c r="S93" s="342"/>
      <c r="T93" s="342"/>
      <c r="U93" s="350"/>
      <c r="V93" s="350"/>
    </row>
    <row r="94" spans="1:24" s="16" customFormat="1" ht="15" customHeight="1" x14ac:dyDescent="0.25">
      <c r="A94" s="282"/>
      <c r="B94" s="282"/>
      <c r="C94" s="282"/>
      <c r="D94" s="282"/>
      <c r="E94" s="284"/>
      <c r="F94" s="284"/>
      <c r="G94" s="336"/>
      <c r="H94" s="7"/>
      <c r="I94" s="168" t="s">
        <v>28</v>
      </c>
      <c r="J94" s="9">
        <f>SUM(J90:J93)</f>
        <v>174</v>
      </c>
      <c r="K94" s="9">
        <f>SUM(K90:K93)</f>
        <v>93</v>
      </c>
      <c r="L94" s="9">
        <f>SUM(L90:L93)</f>
        <v>201</v>
      </c>
      <c r="M94" s="9">
        <f>SUM(M90:M93)</f>
        <v>89</v>
      </c>
      <c r="N94" s="339"/>
      <c r="O94" s="342"/>
      <c r="P94" s="342"/>
      <c r="Q94" s="342"/>
      <c r="R94" s="342"/>
      <c r="S94" s="342"/>
      <c r="T94" s="342"/>
      <c r="U94" s="350"/>
      <c r="V94" s="350"/>
      <c r="X94" s="17"/>
    </row>
    <row r="95" spans="1:24" s="16" customFormat="1" ht="15" customHeight="1" x14ac:dyDescent="0.25">
      <c r="A95" s="282"/>
      <c r="B95" s="282"/>
      <c r="C95" s="282"/>
      <c r="D95" s="283"/>
      <c r="E95" s="284"/>
      <c r="F95" s="284"/>
      <c r="G95" s="336"/>
      <c r="H95" s="7"/>
      <c r="I95" s="6"/>
      <c r="J95" s="9"/>
      <c r="K95" s="9"/>
      <c r="L95" s="9"/>
      <c r="M95" s="9"/>
      <c r="N95" s="339"/>
      <c r="O95" s="342"/>
      <c r="P95" s="342"/>
      <c r="Q95" s="342"/>
      <c r="R95" s="342"/>
      <c r="S95" s="342"/>
      <c r="T95" s="342"/>
      <c r="U95" s="351"/>
      <c r="V95" s="351"/>
      <c r="X95" s="17"/>
    </row>
    <row r="96" spans="1:24" s="16" customFormat="1" ht="15" customHeight="1" x14ac:dyDescent="0.25">
      <c r="A96" s="282"/>
      <c r="B96" s="282"/>
      <c r="C96" s="282"/>
      <c r="D96" s="281" t="s">
        <v>6</v>
      </c>
      <c r="E96" s="281">
        <v>630</v>
      </c>
      <c r="F96" s="281">
        <v>900</v>
      </c>
      <c r="G96" s="347" t="s">
        <v>605</v>
      </c>
      <c r="H96" s="7">
        <v>2</v>
      </c>
      <c r="I96" s="53" t="s">
        <v>96</v>
      </c>
      <c r="J96" s="10">
        <v>0</v>
      </c>
      <c r="K96" s="10">
        <v>0</v>
      </c>
      <c r="L96" s="10">
        <v>1</v>
      </c>
      <c r="M96" s="8">
        <v>0</v>
      </c>
      <c r="N96" s="378">
        <f>(J106+K106+L106)/3</f>
        <v>352.33333333333331</v>
      </c>
      <c r="O96" s="356">
        <v>363</v>
      </c>
      <c r="P96" s="356">
        <v>388</v>
      </c>
      <c r="Q96" s="356">
        <v>363</v>
      </c>
      <c r="R96" s="356">
        <v>223</v>
      </c>
      <c r="S96" s="356">
        <v>228</v>
      </c>
      <c r="T96" s="356">
        <v>223</v>
      </c>
      <c r="U96" s="378">
        <f>(N96/F96)*100</f>
        <v>39.148148148148145</v>
      </c>
      <c r="V96" s="378">
        <f>MAX(J106:L106)/F96*100</f>
        <v>43.222222222222221</v>
      </c>
      <c r="X96" s="17"/>
    </row>
    <row r="97" spans="1:24" s="16" customFormat="1" ht="12" customHeight="1" x14ac:dyDescent="0.25">
      <c r="A97" s="282"/>
      <c r="B97" s="282"/>
      <c r="C97" s="282"/>
      <c r="D97" s="282"/>
      <c r="E97" s="282"/>
      <c r="F97" s="282"/>
      <c r="G97" s="348"/>
      <c r="H97" s="7">
        <v>3</v>
      </c>
      <c r="I97" s="60" t="s">
        <v>100</v>
      </c>
      <c r="J97" s="10">
        <v>11</v>
      </c>
      <c r="K97" s="10">
        <v>36</v>
      </c>
      <c r="L97" s="10">
        <v>75</v>
      </c>
      <c r="M97" s="8">
        <v>60</v>
      </c>
      <c r="N97" s="350"/>
      <c r="O97" s="355"/>
      <c r="P97" s="355"/>
      <c r="Q97" s="355"/>
      <c r="R97" s="355"/>
      <c r="S97" s="355"/>
      <c r="T97" s="355"/>
      <c r="U97" s="350"/>
      <c r="V97" s="350"/>
      <c r="X97" s="17"/>
    </row>
    <row r="98" spans="1:24" s="16" customFormat="1" ht="15" customHeight="1" x14ac:dyDescent="0.25">
      <c r="A98" s="282"/>
      <c r="B98" s="282"/>
      <c r="C98" s="282"/>
      <c r="D98" s="282"/>
      <c r="E98" s="282"/>
      <c r="F98" s="282"/>
      <c r="G98" s="348"/>
      <c r="H98" s="7">
        <v>4</v>
      </c>
      <c r="I98" s="53" t="s">
        <v>101</v>
      </c>
      <c r="J98" s="8">
        <v>107</v>
      </c>
      <c r="K98" s="8">
        <v>36</v>
      </c>
      <c r="L98" s="8">
        <v>45</v>
      </c>
      <c r="M98" s="8">
        <v>59</v>
      </c>
      <c r="N98" s="350"/>
      <c r="O98" s="355"/>
      <c r="P98" s="355"/>
      <c r="Q98" s="355"/>
      <c r="R98" s="355"/>
      <c r="S98" s="355"/>
      <c r="T98" s="355"/>
      <c r="U98" s="350"/>
      <c r="V98" s="350"/>
    </row>
    <row r="99" spans="1:24" s="16" customFormat="1" ht="15" customHeight="1" x14ac:dyDescent="0.25">
      <c r="A99" s="282"/>
      <c r="B99" s="282"/>
      <c r="C99" s="282"/>
      <c r="D99" s="282"/>
      <c r="E99" s="282"/>
      <c r="F99" s="282"/>
      <c r="G99" s="348"/>
      <c r="H99" s="7">
        <v>5</v>
      </c>
      <c r="I99" s="53" t="s">
        <v>102</v>
      </c>
      <c r="J99" s="8">
        <v>78</v>
      </c>
      <c r="K99" s="8">
        <v>126</v>
      </c>
      <c r="L99" s="8">
        <v>106</v>
      </c>
      <c r="M99" s="8">
        <v>15</v>
      </c>
      <c r="N99" s="350"/>
      <c r="O99" s="355"/>
      <c r="P99" s="355"/>
      <c r="Q99" s="355"/>
      <c r="R99" s="355"/>
      <c r="S99" s="355"/>
      <c r="T99" s="355"/>
      <c r="U99" s="350"/>
      <c r="V99" s="350"/>
      <c r="X99" s="17"/>
    </row>
    <row r="100" spans="1:24" s="16" customFormat="1" ht="15" customHeight="1" x14ac:dyDescent="0.25">
      <c r="A100" s="282"/>
      <c r="B100" s="282"/>
      <c r="C100" s="282"/>
      <c r="D100" s="282"/>
      <c r="E100" s="282"/>
      <c r="F100" s="282"/>
      <c r="G100" s="348"/>
      <c r="H100" s="7">
        <v>6</v>
      </c>
      <c r="I100" s="60" t="s">
        <v>103</v>
      </c>
      <c r="J100" s="62">
        <v>13</v>
      </c>
      <c r="K100" s="8">
        <v>4</v>
      </c>
      <c r="L100" s="8">
        <v>10</v>
      </c>
      <c r="M100" s="8">
        <v>12</v>
      </c>
      <c r="N100" s="350"/>
      <c r="O100" s="355"/>
      <c r="P100" s="355"/>
      <c r="Q100" s="355"/>
      <c r="R100" s="355"/>
      <c r="S100" s="355"/>
      <c r="T100" s="355"/>
      <c r="U100" s="350"/>
      <c r="V100" s="350"/>
      <c r="X100" s="17"/>
    </row>
    <row r="101" spans="1:24" s="16" customFormat="1" ht="15" customHeight="1" x14ac:dyDescent="0.25">
      <c r="A101" s="282"/>
      <c r="B101" s="282"/>
      <c r="C101" s="282"/>
      <c r="D101" s="282"/>
      <c r="E101" s="282"/>
      <c r="F101" s="282"/>
      <c r="G101" s="348"/>
      <c r="H101" s="7">
        <v>8</v>
      </c>
      <c r="I101" s="53" t="s">
        <v>104</v>
      </c>
      <c r="J101" s="10">
        <v>72</v>
      </c>
      <c r="K101" s="10">
        <v>34</v>
      </c>
      <c r="L101" s="10">
        <v>17</v>
      </c>
      <c r="M101" s="8">
        <v>13</v>
      </c>
      <c r="N101" s="350"/>
      <c r="O101" s="355"/>
      <c r="P101" s="355"/>
      <c r="Q101" s="355"/>
      <c r="R101" s="355"/>
      <c r="S101" s="355"/>
      <c r="T101" s="355"/>
      <c r="U101" s="350"/>
      <c r="V101" s="350"/>
      <c r="X101" s="17"/>
    </row>
    <row r="102" spans="1:24" s="16" customFormat="1" ht="15" customHeight="1" x14ac:dyDescent="0.25">
      <c r="A102" s="282"/>
      <c r="B102" s="282"/>
      <c r="C102" s="282"/>
      <c r="D102" s="282"/>
      <c r="E102" s="282"/>
      <c r="F102" s="282"/>
      <c r="G102" s="348"/>
      <c r="H102" s="7">
        <v>9</v>
      </c>
      <c r="I102" s="60" t="s">
        <v>105</v>
      </c>
      <c r="J102" s="61">
        <v>12</v>
      </c>
      <c r="K102" s="10">
        <v>14</v>
      </c>
      <c r="L102" s="10">
        <v>18</v>
      </c>
      <c r="M102" s="8">
        <v>9</v>
      </c>
      <c r="N102" s="350"/>
      <c r="O102" s="355"/>
      <c r="P102" s="355"/>
      <c r="Q102" s="355"/>
      <c r="R102" s="355"/>
      <c r="S102" s="355"/>
      <c r="T102" s="355"/>
      <c r="U102" s="350"/>
      <c r="V102" s="350"/>
      <c r="X102" s="17"/>
    </row>
    <row r="103" spans="1:24" s="16" customFormat="1" ht="15" customHeight="1" x14ac:dyDescent="0.25">
      <c r="A103" s="282"/>
      <c r="B103" s="282"/>
      <c r="C103" s="282"/>
      <c r="D103" s="282"/>
      <c r="E103" s="282"/>
      <c r="F103" s="282"/>
      <c r="G103" s="348"/>
      <c r="H103" s="7">
        <v>10</v>
      </c>
      <c r="I103" s="60" t="s">
        <v>106</v>
      </c>
      <c r="J103" s="10">
        <v>0</v>
      </c>
      <c r="K103" s="10">
        <v>4</v>
      </c>
      <c r="L103" s="10">
        <v>8</v>
      </c>
      <c r="M103" s="8">
        <v>3</v>
      </c>
      <c r="N103" s="350"/>
      <c r="O103" s="355"/>
      <c r="P103" s="355"/>
      <c r="Q103" s="355"/>
      <c r="R103" s="355"/>
      <c r="S103" s="355"/>
      <c r="T103" s="355"/>
      <c r="U103" s="350"/>
      <c r="V103" s="350"/>
    </row>
    <row r="104" spans="1:24" s="16" customFormat="1" ht="15" customHeight="1" x14ac:dyDescent="0.25">
      <c r="A104" s="282"/>
      <c r="B104" s="282"/>
      <c r="C104" s="282"/>
      <c r="D104" s="282"/>
      <c r="E104" s="282"/>
      <c r="F104" s="282"/>
      <c r="G104" s="348"/>
      <c r="H104" s="7">
        <v>11</v>
      </c>
      <c r="I104" s="53" t="s">
        <v>107</v>
      </c>
      <c r="J104" s="62">
        <v>8</v>
      </c>
      <c r="K104" s="8">
        <v>7</v>
      </c>
      <c r="L104" s="8">
        <v>22</v>
      </c>
      <c r="M104" s="8">
        <v>0</v>
      </c>
      <c r="N104" s="350"/>
      <c r="O104" s="355"/>
      <c r="P104" s="355"/>
      <c r="Q104" s="355"/>
      <c r="R104" s="355"/>
      <c r="S104" s="355"/>
      <c r="T104" s="355"/>
      <c r="U104" s="350"/>
      <c r="V104" s="350"/>
      <c r="X104" s="17"/>
    </row>
    <row r="105" spans="1:24" s="16" customFormat="1" ht="15" customHeight="1" x14ac:dyDescent="0.25">
      <c r="A105" s="282"/>
      <c r="B105" s="282"/>
      <c r="C105" s="282"/>
      <c r="D105" s="282"/>
      <c r="E105" s="282"/>
      <c r="F105" s="282"/>
      <c r="G105" s="348"/>
      <c r="H105" s="7">
        <v>12</v>
      </c>
      <c r="I105" s="53" t="s">
        <v>108</v>
      </c>
      <c r="J105" s="8">
        <v>88</v>
      </c>
      <c r="K105" s="8">
        <v>52</v>
      </c>
      <c r="L105" s="8">
        <v>53</v>
      </c>
      <c r="M105" s="8">
        <v>19</v>
      </c>
      <c r="N105" s="350"/>
      <c r="O105" s="355"/>
      <c r="P105" s="355"/>
      <c r="Q105" s="355"/>
      <c r="R105" s="355"/>
      <c r="S105" s="355"/>
      <c r="T105" s="355"/>
      <c r="U105" s="350"/>
      <c r="V105" s="350"/>
      <c r="X105" s="17"/>
    </row>
    <row r="106" spans="1:24" s="16" customFormat="1" ht="15" customHeight="1" x14ac:dyDescent="0.25">
      <c r="A106" s="282"/>
      <c r="B106" s="282"/>
      <c r="C106" s="282"/>
      <c r="D106" s="282"/>
      <c r="E106" s="282"/>
      <c r="F106" s="282"/>
      <c r="G106" s="348"/>
      <c r="H106" s="7"/>
      <c r="I106" s="168" t="s">
        <v>28</v>
      </c>
      <c r="J106" s="9">
        <f>SUM(J96:J105)</f>
        <v>389</v>
      </c>
      <c r="K106" s="9">
        <f>SUM(K96:K105)</f>
        <v>313</v>
      </c>
      <c r="L106" s="9">
        <f>SUM(L96:L105)</f>
        <v>355</v>
      </c>
      <c r="M106" s="39">
        <f>SUM(M96:M105)</f>
        <v>190</v>
      </c>
      <c r="N106" s="350"/>
      <c r="O106" s="355"/>
      <c r="P106" s="355"/>
      <c r="Q106" s="355"/>
      <c r="R106" s="355"/>
      <c r="S106" s="355"/>
      <c r="T106" s="355"/>
      <c r="U106" s="350"/>
      <c r="V106" s="350"/>
      <c r="X106" s="17"/>
    </row>
    <row r="107" spans="1:24" ht="15" customHeight="1" thickBot="1" x14ac:dyDescent="0.3">
      <c r="A107" s="332"/>
      <c r="B107" s="332"/>
      <c r="C107" s="332"/>
      <c r="D107" s="332"/>
      <c r="E107" s="332"/>
      <c r="F107" s="332"/>
      <c r="G107" s="360"/>
      <c r="H107" s="24"/>
      <c r="I107" s="27"/>
      <c r="J107" s="28"/>
      <c r="K107" s="28"/>
      <c r="L107" s="28"/>
      <c r="M107" s="33"/>
      <c r="N107" s="379"/>
      <c r="O107" s="357"/>
      <c r="P107" s="357"/>
      <c r="Q107" s="357"/>
      <c r="R107" s="357"/>
      <c r="S107" s="357"/>
      <c r="T107" s="357"/>
      <c r="U107" s="379"/>
      <c r="V107" s="379"/>
      <c r="X107" s="3"/>
    </row>
    <row r="108" spans="1:24" ht="15" customHeight="1" x14ac:dyDescent="0.25">
      <c r="A108" s="383" t="s">
        <v>134</v>
      </c>
      <c r="B108" s="383" t="s">
        <v>604</v>
      </c>
      <c r="C108" s="383" t="s">
        <v>14</v>
      </c>
      <c r="D108" s="383" t="s">
        <v>1</v>
      </c>
      <c r="E108" s="383">
        <v>250</v>
      </c>
      <c r="F108" s="383">
        <v>360</v>
      </c>
      <c r="G108" s="347" t="s">
        <v>605</v>
      </c>
      <c r="H108" s="31">
        <v>1</v>
      </c>
      <c r="I108" s="56" t="s">
        <v>92</v>
      </c>
      <c r="J108" s="34">
        <v>0</v>
      </c>
      <c r="K108" s="34">
        <v>0</v>
      </c>
      <c r="L108" s="34">
        <v>0</v>
      </c>
      <c r="M108" s="34">
        <v>0</v>
      </c>
      <c r="N108" s="386">
        <f>(J114+K114+L114)/3</f>
        <v>34</v>
      </c>
      <c r="O108" s="387">
        <v>400</v>
      </c>
      <c r="P108" s="387">
        <v>399</v>
      </c>
      <c r="Q108" s="387">
        <v>400</v>
      </c>
      <c r="R108" s="387">
        <v>236</v>
      </c>
      <c r="S108" s="387">
        <v>231</v>
      </c>
      <c r="T108" s="387">
        <v>232</v>
      </c>
      <c r="U108" s="386">
        <f>(N108/F108)*100</f>
        <v>9.4444444444444446</v>
      </c>
      <c r="V108" s="386">
        <f>MAX(J114:L114)/F108*100</f>
        <v>10.277777777777777</v>
      </c>
      <c r="X108" s="3"/>
    </row>
    <row r="109" spans="1:24" ht="15.75" customHeight="1" x14ac:dyDescent="0.25">
      <c r="A109" s="384"/>
      <c r="B109" s="384"/>
      <c r="C109" s="384"/>
      <c r="D109" s="384"/>
      <c r="E109" s="384"/>
      <c r="F109" s="384"/>
      <c r="G109" s="348"/>
      <c r="H109" s="13">
        <v>4</v>
      </c>
      <c r="I109" s="60" t="s">
        <v>109</v>
      </c>
      <c r="J109" s="15">
        <v>0</v>
      </c>
      <c r="K109" s="15">
        <v>7</v>
      </c>
      <c r="L109" s="15">
        <v>26</v>
      </c>
      <c r="M109" s="15">
        <v>19</v>
      </c>
      <c r="N109" s="374"/>
      <c r="O109" s="388"/>
      <c r="P109" s="388"/>
      <c r="Q109" s="388"/>
      <c r="R109" s="388"/>
      <c r="S109" s="388"/>
      <c r="T109" s="388"/>
      <c r="U109" s="374"/>
      <c r="V109" s="374"/>
      <c r="X109" s="3"/>
    </row>
    <row r="110" spans="1:24" ht="15" customHeight="1" x14ac:dyDescent="0.25">
      <c r="A110" s="384"/>
      <c r="B110" s="384"/>
      <c r="C110" s="384"/>
      <c r="D110" s="384"/>
      <c r="E110" s="384"/>
      <c r="F110" s="384"/>
      <c r="G110" s="348"/>
      <c r="H110" s="13">
        <v>5</v>
      </c>
      <c r="I110" s="14" t="s">
        <v>112</v>
      </c>
      <c r="J110" s="15">
        <v>0</v>
      </c>
      <c r="K110" s="15">
        <v>0</v>
      </c>
      <c r="L110" s="15">
        <v>0</v>
      </c>
      <c r="M110" s="15">
        <v>0</v>
      </c>
      <c r="N110" s="374"/>
      <c r="O110" s="388"/>
      <c r="P110" s="388"/>
      <c r="Q110" s="388"/>
      <c r="R110" s="388"/>
      <c r="S110" s="388"/>
      <c r="T110" s="388"/>
      <c r="U110" s="374"/>
      <c r="V110" s="374"/>
    </row>
    <row r="111" spans="1:24" ht="15" customHeight="1" x14ac:dyDescent="0.25">
      <c r="A111" s="384"/>
      <c r="B111" s="384"/>
      <c r="C111" s="384"/>
      <c r="D111" s="384"/>
      <c r="E111" s="384"/>
      <c r="F111" s="384"/>
      <c r="G111" s="348"/>
      <c r="H111" s="13">
        <v>6</v>
      </c>
      <c r="I111" s="53" t="s">
        <v>110</v>
      </c>
      <c r="J111" s="15">
        <v>0</v>
      </c>
      <c r="K111" s="15">
        <v>8</v>
      </c>
      <c r="L111" s="15">
        <v>2</v>
      </c>
      <c r="M111" s="15">
        <v>3</v>
      </c>
      <c r="N111" s="374"/>
      <c r="O111" s="388"/>
      <c r="P111" s="388"/>
      <c r="Q111" s="388"/>
      <c r="R111" s="388"/>
      <c r="S111" s="388"/>
      <c r="T111" s="388"/>
      <c r="U111" s="374"/>
      <c r="V111" s="374"/>
    </row>
    <row r="112" spans="1:24" ht="15" customHeight="1" x14ac:dyDescent="0.25">
      <c r="A112" s="384"/>
      <c r="B112" s="384"/>
      <c r="C112" s="384"/>
      <c r="D112" s="384"/>
      <c r="E112" s="384"/>
      <c r="F112" s="384"/>
      <c r="G112" s="348"/>
      <c r="H112" s="13">
        <v>7</v>
      </c>
      <c r="I112" s="53" t="s">
        <v>113</v>
      </c>
      <c r="J112" s="15">
        <v>15</v>
      </c>
      <c r="K112" s="15">
        <v>6</v>
      </c>
      <c r="L112" s="15">
        <v>2</v>
      </c>
      <c r="M112" s="15">
        <v>5</v>
      </c>
      <c r="N112" s="374"/>
      <c r="O112" s="388"/>
      <c r="P112" s="388"/>
      <c r="Q112" s="388"/>
      <c r="R112" s="388"/>
      <c r="S112" s="388"/>
      <c r="T112" s="388"/>
      <c r="U112" s="374"/>
      <c r="V112" s="374"/>
    </row>
    <row r="113" spans="1:24" ht="15.75" customHeight="1" x14ac:dyDescent="0.25">
      <c r="A113" s="384"/>
      <c r="B113" s="384"/>
      <c r="C113" s="384"/>
      <c r="D113" s="384"/>
      <c r="E113" s="384"/>
      <c r="F113" s="384"/>
      <c r="G113" s="348"/>
      <c r="H113" s="13">
        <v>8</v>
      </c>
      <c r="I113" s="53" t="s">
        <v>111</v>
      </c>
      <c r="J113" s="15">
        <v>19</v>
      </c>
      <c r="K113" s="15">
        <v>10</v>
      </c>
      <c r="L113" s="15">
        <v>7</v>
      </c>
      <c r="M113" s="15">
        <v>10</v>
      </c>
      <c r="N113" s="374"/>
      <c r="O113" s="388"/>
      <c r="P113" s="388"/>
      <c r="Q113" s="388"/>
      <c r="R113" s="388"/>
      <c r="S113" s="388"/>
      <c r="T113" s="388"/>
      <c r="U113" s="374"/>
      <c r="V113" s="374"/>
    </row>
    <row r="114" spans="1:24" ht="15.75" customHeight="1" x14ac:dyDescent="0.25">
      <c r="A114" s="384"/>
      <c r="B114" s="384"/>
      <c r="C114" s="384"/>
      <c r="D114" s="384"/>
      <c r="E114" s="384"/>
      <c r="F114" s="384"/>
      <c r="G114" s="348"/>
      <c r="H114" s="13"/>
      <c r="I114" s="168" t="s">
        <v>28</v>
      </c>
      <c r="J114" s="174">
        <f>SUM(J108:J113)</f>
        <v>34</v>
      </c>
      <c r="K114" s="174">
        <f>SUM(K108:K113)</f>
        <v>31</v>
      </c>
      <c r="L114" s="174">
        <f>SUM(L108:L113)</f>
        <v>37</v>
      </c>
      <c r="M114" s="174">
        <f>SUM(M108:M113)</f>
        <v>37</v>
      </c>
      <c r="N114" s="374"/>
      <c r="O114" s="388"/>
      <c r="P114" s="388"/>
      <c r="Q114" s="388"/>
      <c r="R114" s="388"/>
      <c r="S114" s="388"/>
      <c r="T114" s="388"/>
      <c r="U114" s="374"/>
      <c r="V114" s="374"/>
      <c r="X114" s="3"/>
    </row>
    <row r="115" spans="1:24" ht="14.25" customHeight="1" x14ac:dyDescent="0.25">
      <c r="A115" s="384"/>
      <c r="B115" s="384"/>
      <c r="C115" s="384"/>
      <c r="D115" s="384"/>
      <c r="E115" s="384"/>
      <c r="F115" s="384"/>
      <c r="G115" s="348"/>
      <c r="H115" s="13"/>
      <c r="I115" s="46"/>
      <c r="J115" s="15"/>
      <c r="K115" s="15"/>
      <c r="L115" s="15"/>
      <c r="M115" s="15"/>
      <c r="N115" s="374"/>
      <c r="O115" s="388"/>
      <c r="P115" s="388"/>
      <c r="Q115" s="388"/>
      <c r="R115" s="388"/>
      <c r="S115" s="388"/>
      <c r="T115" s="388"/>
      <c r="U115" s="374"/>
      <c r="V115" s="374"/>
      <c r="X115" s="3"/>
    </row>
    <row r="116" spans="1:24" ht="17.25" customHeight="1" x14ac:dyDescent="0.25">
      <c r="A116" s="384"/>
      <c r="B116" s="384"/>
      <c r="C116" s="384"/>
      <c r="D116" s="389" t="s">
        <v>6</v>
      </c>
      <c r="E116" s="389">
        <v>400</v>
      </c>
      <c r="F116" s="389">
        <v>577.4</v>
      </c>
      <c r="G116" s="347" t="s">
        <v>605</v>
      </c>
      <c r="H116" s="13">
        <v>9</v>
      </c>
      <c r="I116" s="46" t="s">
        <v>114</v>
      </c>
      <c r="J116" s="15">
        <v>0</v>
      </c>
      <c r="K116" s="15">
        <v>15</v>
      </c>
      <c r="L116" s="15">
        <v>39</v>
      </c>
      <c r="M116" s="15">
        <v>20</v>
      </c>
      <c r="N116" s="390">
        <f>(J122+K122+L122)/3</f>
        <v>63.666666666666664</v>
      </c>
      <c r="O116" s="391">
        <v>399</v>
      </c>
      <c r="P116" s="391">
        <v>391</v>
      </c>
      <c r="Q116" s="393">
        <v>398</v>
      </c>
      <c r="R116" s="391">
        <v>234</v>
      </c>
      <c r="S116" s="391">
        <v>230</v>
      </c>
      <c r="T116" s="391">
        <v>230</v>
      </c>
      <c r="U116" s="390">
        <f>(N116/F116)*100</f>
        <v>11.026440364853944</v>
      </c>
      <c r="V116" s="390">
        <f>MAX(J122:L122)/F116*100</f>
        <v>14.028403186698995</v>
      </c>
      <c r="X116" s="3"/>
    </row>
    <row r="117" spans="1:24" ht="14.25" customHeight="1" x14ac:dyDescent="0.25">
      <c r="A117" s="384"/>
      <c r="B117" s="384"/>
      <c r="C117" s="384"/>
      <c r="D117" s="384"/>
      <c r="E117" s="384"/>
      <c r="F117" s="384"/>
      <c r="G117" s="348"/>
      <c r="H117" s="13">
        <v>11</v>
      </c>
      <c r="I117" s="46" t="s">
        <v>115</v>
      </c>
      <c r="J117" s="15">
        <v>0</v>
      </c>
      <c r="K117" s="15">
        <v>0</v>
      </c>
      <c r="L117" s="15">
        <v>1</v>
      </c>
      <c r="M117" s="15">
        <v>5</v>
      </c>
      <c r="N117" s="374"/>
      <c r="O117" s="388"/>
      <c r="P117" s="388"/>
      <c r="Q117" s="394"/>
      <c r="R117" s="388"/>
      <c r="S117" s="388"/>
      <c r="T117" s="388"/>
      <c r="U117" s="374"/>
      <c r="V117" s="374"/>
    </row>
    <row r="118" spans="1:24" ht="24" x14ac:dyDescent="0.25">
      <c r="A118" s="384"/>
      <c r="B118" s="384"/>
      <c r="C118" s="384"/>
      <c r="D118" s="384"/>
      <c r="E118" s="384"/>
      <c r="F118" s="384"/>
      <c r="G118" s="348"/>
      <c r="H118" s="13">
        <v>13</v>
      </c>
      <c r="I118" s="14" t="s">
        <v>116</v>
      </c>
      <c r="J118" s="15">
        <v>6</v>
      </c>
      <c r="K118" s="15">
        <v>18</v>
      </c>
      <c r="L118" s="15">
        <v>16</v>
      </c>
      <c r="M118" s="15">
        <v>13</v>
      </c>
      <c r="N118" s="374"/>
      <c r="O118" s="388"/>
      <c r="P118" s="388"/>
      <c r="Q118" s="394"/>
      <c r="R118" s="388"/>
      <c r="S118" s="388"/>
      <c r="T118" s="388"/>
      <c r="U118" s="374"/>
      <c r="V118" s="374"/>
      <c r="X118" s="3"/>
    </row>
    <row r="119" spans="1:24" x14ac:dyDescent="0.25">
      <c r="A119" s="384"/>
      <c r="B119" s="384"/>
      <c r="C119" s="384"/>
      <c r="D119" s="384"/>
      <c r="E119" s="384"/>
      <c r="F119" s="384"/>
      <c r="G119" s="348"/>
      <c r="H119" s="13">
        <v>14</v>
      </c>
      <c r="I119" s="53" t="s">
        <v>54</v>
      </c>
      <c r="J119" s="15">
        <v>20</v>
      </c>
      <c r="K119" s="15">
        <v>16</v>
      </c>
      <c r="L119" s="15">
        <v>9</v>
      </c>
      <c r="M119" s="15">
        <v>5</v>
      </c>
      <c r="N119" s="374"/>
      <c r="O119" s="388"/>
      <c r="P119" s="388"/>
      <c r="Q119" s="394"/>
      <c r="R119" s="388"/>
      <c r="S119" s="388"/>
      <c r="T119" s="388"/>
      <c r="U119" s="374"/>
      <c r="V119" s="374"/>
      <c r="X119" s="3"/>
    </row>
    <row r="120" spans="1:24" x14ac:dyDescent="0.25">
      <c r="A120" s="384"/>
      <c r="B120" s="384"/>
      <c r="C120" s="384"/>
      <c r="D120" s="384"/>
      <c r="E120" s="384"/>
      <c r="F120" s="384"/>
      <c r="G120" s="348"/>
      <c r="H120" s="13">
        <v>15</v>
      </c>
      <c r="I120" s="53" t="s">
        <v>117</v>
      </c>
      <c r="J120" s="47">
        <v>24</v>
      </c>
      <c r="K120" s="47">
        <v>9</v>
      </c>
      <c r="L120" s="15">
        <v>12</v>
      </c>
      <c r="M120" s="15">
        <v>19</v>
      </c>
      <c r="N120" s="374"/>
      <c r="O120" s="388"/>
      <c r="P120" s="388"/>
      <c r="Q120" s="394"/>
      <c r="R120" s="388"/>
      <c r="S120" s="388"/>
      <c r="T120" s="388"/>
      <c r="U120" s="374"/>
      <c r="V120" s="374"/>
    </row>
    <row r="121" spans="1:24" ht="15.75" customHeight="1" x14ac:dyDescent="0.25">
      <c r="A121" s="384"/>
      <c r="B121" s="384"/>
      <c r="C121" s="384"/>
      <c r="D121" s="384"/>
      <c r="E121" s="384"/>
      <c r="F121" s="384"/>
      <c r="G121" s="348"/>
      <c r="H121" s="31">
        <v>16</v>
      </c>
      <c r="I121" s="53" t="s">
        <v>118</v>
      </c>
      <c r="J121" s="34">
        <v>2</v>
      </c>
      <c r="K121" s="34">
        <v>0</v>
      </c>
      <c r="L121" s="34">
        <v>4</v>
      </c>
      <c r="M121" s="34">
        <v>1</v>
      </c>
      <c r="N121" s="374"/>
      <c r="O121" s="388"/>
      <c r="P121" s="388"/>
      <c r="Q121" s="394"/>
      <c r="R121" s="388"/>
      <c r="S121" s="388"/>
      <c r="T121" s="388"/>
      <c r="U121" s="374"/>
      <c r="V121" s="374"/>
    </row>
    <row r="122" spans="1:24" ht="15.75" customHeight="1" x14ac:dyDescent="0.25">
      <c r="A122" s="384"/>
      <c r="B122" s="384"/>
      <c r="C122" s="384"/>
      <c r="D122" s="384"/>
      <c r="E122" s="384"/>
      <c r="F122" s="384"/>
      <c r="G122" s="348"/>
      <c r="H122" s="13"/>
      <c r="I122" s="168" t="s">
        <v>28</v>
      </c>
      <c r="J122" s="174">
        <f>SUM(J116:J121)</f>
        <v>52</v>
      </c>
      <c r="K122" s="174">
        <f>SUM(K116:K121)</f>
        <v>58</v>
      </c>
      <c r="L122" s="174">
        <f>SUM(L116:L121)</f>
        <v>81</v>
      </c>
      <c r="M122" s="174">
        <f>SUM(M116:M121)</f>
        <v>63</v>
      </c>
      <c r="N122" s="374"/>
      <c r="O122" s="388"/>
      <c r="P122" s="388"/>
      <c r="Q122" s="394"/>
      <c r="R122" s="388"/>
      <c r="S122" s="388"/>
      <c r="T122" s="388"/>
      <c r="U122" s="374"/>
      <c r="V122" s="374"/>
    </row>
    <row r="123" spans="1:24" ht="14.25" customHeight="1" thickBot="1" x14ac:dyDescent="0.3">
      <c r="A123" s="385"/>
      <c r="B123" s="385"/>
      <c r="C123" s="385"/>
      <c r="D123" s="384"/>
      <c r="E123" s="385"/>
      <c r="F123" s="385"/>
      <c r="G123" s="360"/>
      <c r="H123" s="45"/>
      <c r="I123" s="51"/>
      <c r="J123" s="52"/>
      <c r="K123" s="52"/>
      <c r="L123" s="52"/>
      <c r="M123" s="44"/>
      <c r="N123" s="374"/>
      <c r="O123" s="392"/>
      <c r="P123" s="392"/>
      <c r="Q123" s="395"/>
      <c r="R123" s="388"/>
      <c r="S123" s="392"/>
      <c r="T123" s="392"/>
      <c r="U123" s="375"/>
      <c r="V123" s="375"/>
      <c r="X123" s="3"/>
    </row>
    <row r="124" spans="1:24" x14ac:dyDescent="0.25">
      <c r="A124" s="282" t="s">
        <v>134</v>
      </c>
      <c r="B124" s="331" t="s">
        <v>604</v>
      </c>
      <c r="C124" s="331" t="s">
        <v>119</v>
      </c>
      <c r="D124" s="331" t="s">
        <v>1</v>
      </c>
      <c r="E124" s="282">
        <v>630</v>
      </c>
      <c r="F124" s="282">
        <v>900</v>
      </c>
      <c r="G124" s="348" t="s">
        <v>605</v>
      </c>
      <c r="H124" s="22"/>
      <c r="I124" s="25" t="s">
        <v>8</v>
      </c>
      <c r="J124" s="63">
        <v>329</v>
      </c>
      <c r="K124" s="30">
        <v>329</v>
      </c>
      <c r="L124" s="30">
        <v>344</v>
      </c>
      <c r="M124" s="42">
        <v>1</v>
      </c>
      <c r="N124" s="349">
        <f>(J125+K125+L125)/3</f>
        <v>334</v>
      </c>
      <c r="O124" s="353">
        <v>401</v>
      </c>
      <c r="P124" s="353">
        <v>400</v>
      </c>
      <c r="Q124" s="353">
        <v>400</v>
      </c>
      <c r="R124" s="352">
        <v>229</v>
      </c>
      <c r="S124" s="353">
        <v>228</v>
      </c>
      <c r="T124" s="353">
        <v>229</v>
      </c>
      <c r="U124" s="350">
        <f>(N124/F124)*100</f>
        <v>37.111111111111114</v>
      </c>
      <c r="V124" s="350">
        <f>MAX(J125:L125)/F124*100</f>
        <v>38.222222222222221</v>
      </c>
      <c r="X124" s="3"/>
    </row>
    <row r="125" spans="1:24" x14ac:dyDescent="0.25">
      <c r="A125" s="282"/>
      <c r="B125" s="282"/>
      <c r="C125" s="282"/>
      <c r="D125" s="282"/>
      <c r="E125" s="282"/>
      <c r="F125" s="282"/>
      <c r="G125" s="348"/>
      <c r="H125" s="7"/>
      <c r="I125" s="168" t="s">
        <v>28</v>
      </c>
      <c r="J125" s="39">
        <f>SUM(J124)</f>
        <v>329</v>
      </c>
      <c r="K125" s="39">
        <f>SUM(K124)</f>
        <v>329</v>
      </c>
      <c r="L125" s="39">
        <f>SUM(L124)</f>
        <v>344</v>
      </c>
      <c r="M125" s="39">
        <f>SUM(M124)</f>
        <v>1</v>
      </c>
      <c r="N125" s="350"/>
      <c r="O125" s="353"/>
      <c r="P125" s="353"/>
      <c r="Q125" s="353"/>
      <c r="R125" s="353"/>
      <c r="S125" s="353"/>
      <c r="T125" s="353"/>
      <c r="U125" s="350"/>
      <c r="V125" s="350"/>
      <c r="X125" s="3"/>
    </row>
    <row r="126" spans="1:24" x14ac:dyDescent="0.25">
      <c r="A126" s="282"/>
      <c r="B126" s="282"/>
      <c r="C126" s="282"/>
      <c r="D126" s="282"/>
      <c r="E126" s="282"/>
      <c r="F126" s="282"/>
      <c r="G126" s="348"/>
      <c r="H126" s="7"/>
      <c r="I126" s="5"/>
      <c r="J126" s="8"/>
      <c r="K126" s="8"/>
      <c r="L126" s="8"/>
      <c r="M126" s="8"/>
      <c r="N126" s="350"/>
      <c r="O126" s="353"/>
      <c r="P126" s="353"/>
      <c r="Q126" s="353"/>
      <c r="R126" s="353"/>
      <c r="S126" s="353"/>
      <c r="T126" s="353"/>
      <c r="U126" s="350"/>
      <c r="V126" s="350"/>
      <c r="X126" s="3"/>
    </row>
    <row r="127" spans="1:24" ht="20.399999999999999" x14ac:dyDescent="0.25">
      <c r="A127" s="371" t="s">
        <v>120</v>
      </c>
      <c r="B127" s="371"/>
      <c r="C127" s="371"/>
      <c r="D127" s="371"/>
      <c r="E127" s="371"/>
      <c r="F127" s="371"/>
      <c r="G127" s="371"/>
      <c r="H127" s="371"/>
      <c r="I127" s="371"/>
      <c r="J127" s="371"/>
      <c r="K127" s="371"/>
      <c r="L127" s="371"/>
      <c r="M127" s="371"/>
      <c r="N127" s="371"/>
      <c r="O127" s="371"/>
      <c r="P127" s="371"/>
      <c r="Q127" s="371"/>
      <c r="R127" s="371"/>
      <c r="S127" s="371"/>
      <c r="T127" s="371"/>
      <c r="U127" s="371"/>
      <c r="V127" s="66"/>
      <c r="X127" s="3"/>
    </row>
    <row r="128" spans="1:24" ht="15" customHeight="1" x14ac:dyDescent="0.25">
      <c r="A128" s="37"/>
      <c r="B128" s="4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65"/>
    </row>
    <row r="129" spans="1:24" x14ac:dyDescent="0.25">
      <c r="A129" s="284" t="s">
        <v>134</v>
      </c>
      <c r="B129" s="281" t="s">
        <v>604</v>
      </c>
      <c r="C129" s="284" t="s">
        <v>9</v>
      </c>
      <c r="D129" s="281" t="s">
        <v>1</v>
      </c>
      <c r="E129" s="281">
        <v>630</v>
      </c>
      <c r="F129" s="281">
        <v>900</v>
      </c>
      <c r="G129" s="347" t="s">
        <v>605</v>
      </c>
      <c r="H129" s="7">
        <v>1</v>
      </c>
      <c r="I129" s="53" t="s">
        <v>121</v>
      </c>
      <c r="J129" s="8">
        <v>12</v>
      </c>
      <c r="K129" s="8">
        <v>2</v>
      </c>
      <c r="L129" s="8">
        <v>4</v>
      </c>
      <c r="M129" s="8">
        <v>5</v>
      </c>
      <c r="N129" s="339">
        <f>(J132+K132+L132)/3</f>
        <v>49.666666666666664</v>
      </c>
      <c r="O129" s="396">
        <v>407</v>
      </c>
      <c r="P129" s="396">
        <v>407</v>
      </c>
      <c r="Q129" s="396">
        <v>407</v>
      </c>
      <c r="R129" s="396">
        <v>234</v>
      </c>
      <c r="S129" s="396">
        <v>234</v>
      </c>
      <c r="T129" s="396">
        <v>234</v>
      </c>
      <c r="U129" s="378">
        <f>(N129/F129)*100</f>
        <v>5.5185185185185182</v>
      </c>
      <c r="V129" s="350">
        <f>MAX(J132:L132)/F129*100</f>
        <v>6.5555555555555562</v>
      </c>
      <c r="X129" s="3"/>
    </row>
    <row r="130" spans="1:24" ht="16.5" customHeight="1" x14ac:dyDescent="0.25">
      <c r="A130" s="284"/>
      <c r="B130" s="282"/>
      <c r="C130" s="284"/>
      <c r="D130" s="282"/>
      <c r="E130" s="282"/>
      <c r="F130" s="282"/>
      <c r="G130" s="348"/>
      <c r="H130" s="7">
        <v>2</v>
      </c>
      <c r="I130" s="60" t="s">
        <v>127</v>
      </c>
      <c r="J130" s="10">
        <v>10</v>
      </c>
      <c r="K130" s="10">
        <v>14</v>
      </c>
      <c r="L130" s="10">
        <v>9</v>
      </c>
      <c r="M130" s="10">
        <v>5</v>
      </c>
      <c r="N130" s="339"/>
      <c r="O130" s="396"/>
      <c r="P130" s="396"/>
      <c r="Q130" s="396"/>
      <c r="R130" s="396"/>
      <c r="S130" s="396"/>
      <c r="T130" s="396"/>
      <c r="U130" s="350"/>
      <c r="V130" s="350"/>
      <c r="X130" s="3"/>
    </row>
    <row r="131" spans="1:24" x14ac:dyDescent="0.25">
      <c r="A131" s="284"/>
      <c r="B131" s="282"/>
      <c r="C131" s="284"/>
      <c r="D131" s="282"/>
      <c r="E131" s="282"/>
      <c r="F131" s="282"/>
      <c r="G131" s="348"/>
      <c r="H131" s="7">
        <v>5</v>
      </c>
      <c r="I131" s="53" t="s">
        <v>122</v>
      </c>
      <c r="J131" s="10">
        <v>37</v>
      </c>
      <c r="K131" s="10">
        <v>25</v>
      </c>
      <c r="L131" s="10">
        <v>36</v>
      </c>
      <c r="M131" s="10">
        <v>13</v>
      </c>
      <c r="N131" s="339"/>
      <c r="O131" s="396"/>
      <c r="P131" s="396"/>
      <c r="Q131" s="396"/>
      <c r="R131" s="396"/>
      <c r="S131" s="396"/>
      <c r="T131" s="396"/>
      <c r="U131" s="350"/>
      <c r="V131" s="350"/>
      <c r="X131" s="3"/>
    </row>
    <row r="132" spans="1:24" ht="15" customHeight="1" x14ac:dyDescent="0.25">
      <c r="A132" s="284"/>
      <c r="B132" s="282"/>
      <c r="C132" s="284"/>
      <c r="D132" s="282"/>
      <c r="E132" s="282"/>
      <c r="F132" s="282"/>
      <c r="G132" s="348"/>
      <c r="H132" s="7"/>
      <c r="I132" s="168" t="s">
        <v>28</v>
      </c>
      <c r="J132" s="9">
        <f>SUM(J129:J131)</f>
        <v>59</v>
      </c>
      <c r="K132" s="9">
        <f>SUM(K129:K131)</f>
        <v>41</v>
      </c>
      <c r="L132" s="9">
        <f>SUM(L129:L131)</f>
        <v>49</v>
      </c>
      <c r="M132" s="9">
        <f>SUM(M129:M131)</f>
        <v>23</v>
      </c>
      <c r="N132" s="339"/>
      <c r="O132" s="396"/>
      <c r="P132" s="396"/>
      <c r="Q132" s="396"/>
      <c r="R132" s="396"/>
      <c r="S132" s="396"/>
      <c r="T132" s="396"/>
      <c r="U132" s="350"/>
      <c r="V132" s="350"/>
    </row>
    <row r="133" spans="1:24" ht="12.6" thickBot="1" x14ac:dyDescent="0.3">
      <c r="A133" s="361"/>
      <c r="B133" s="282"/>
      <c r="C133" s="281"/>
      <c r="D133" s="282"/>
      <c r="E133" s="282"/>
      <c r="F133" s="282"/>
      <c r="G133" s="348"/>
      <c r="H133" s="35"/>
      <c r="I133" s="26"/>
      <c r="J133" s="19"/>
      <c r="K133" s="19"/>
      <c r="L133" s="19"/>
      <c r="M133" s="19"/>
      <c r="N133" s="378"/>
      <c r="O133" s="397"/>
      <c r="P133" s="398"/>
      <c r="Q133" s="398"/>
      <c r="R133" s="397"/>
      <c r="S133" s="397"/>
      <c r="T133" s="398"/>
      <c r="U133" s="379"/>
      <c r="V133" s="379"/>
      <c r="X133" s="3"/>
    </row>
    <row r="134" spans="1:24" x14ac:dyDescent="0.25">
      <c r="A134" s="333" t="s">
        <v>134</v>
      </c>
      <c r="B134" s="331" t="s">
        <v>604</v>
      </c>
      <c r="C134" s="333" t="s">
        <v>7</v>
      </c>
      <c r="D134" s="331" t="s">
        <v>1</v>
      </c>
      <c r="E134" s="333">
        <v>250</v>
      </c>
      <c r="F134" s="333">
        <v>360</v>
      </c>
      <c r="G134" s="380" t="s">
        <v>605</v>
      </c>
      <c r="H134" s="40">
        <v>2</v>
      </c>
      <c r="I134" s="56" t="s">
        <v>42</v>
      </c>
      <c r="J134" s="42">
        <v>5</v>
      </c>
      <c r="K134" s="42">
        <v>2</v>
      </c>
      <c r="L134" s="42">
        <v>6</v>
      </c>
      <c r="M134" s="42">
        <v>7</v>
      </c>
      <c r="N134" s="349">
        <f>(J139+K139+L139)/3</f>
        <v>169</v>
      </c>
      <c r="O134" s="341">
        <v>414</v>
      </c>
      <c r="P134" s="382">
        <v>412</v>
      </c>
      <c r="Q134" s="382">
        <v>410</v>
      </c>
      <c r="R134" s="341">
        <v>235</v>
      </c>
      <c r="S134" s="341">
        <v>239</v>
      </c>
      <c r="T134" s="382">
        <v>233</v>
      </c>
      <c r="U134" s="350">
        <f>(N134/F134)*100</f>
        <v>46.944444444444443</v>
      </c>
      <c r="V134" s="350">
        <f>MAX(J139:L139)/F134*100</f>
        <v>52.777777777777779</v>
      </c>
      <c r="X134" s="3"/>
    </row>
    <row r="135" spans="1:24" x14ac:dyDescent="0.25">
      <c r="A135" s="284"/>
      <c r="B135" s="282"/>
      <c r="C135" s="284"/>
      <c r="D135" s="282"/>
      <c r="E135" s="284"/>
      <c r="F135" s="284"/>
      <c r="G135" s="348"/>
      <c r="H135" s="7">
        <v>4</v>
      </c>
      <c r="I135" s="60" t="s">
        <v>10</v>
      </c>
      <c r="J135" s="10">
        <v>6</v>
      </c>
      <c r="K135" s="10">
        <v>0</v>
      </c>
      <c r="L135" s="10">
        <v>0</v>
      </c>
      <c r="M135" s="8">
        <v>4</v>
      </c>
      <c r="N135" s="350"/>
      <c r="O135" s="342"/>
      <c r="P135" s="342"/>
      <c r="Q135" s="342"/>
      <c r="R135" s="342"/>
      <c r="S135" s="342"/>
      <c r="T135" s="342"/>
      <c r="U135" s="350"/>
      <c r="V135" s="350"/>
      <c r="X135" s="3"/>
    </row>
    <row r="136" spans="1:24" ht="15" customHeight="1" x14ac:dyDescent="0.25">
      <c r="A136" s="284"/>
      <c r="B136" s="282"/>
      <c r="C136" s="284"/>
      <c r="D136" s="282"/>
      <c r="E136" s="284"/>
      <c r="F136" s="284"/>
      <c r="G136" s="348"/>
      <c r="H136" s="7">
        <v>5</v>
      </c>
      <c r="I136" s="53" t="s">
        <v>123</v>
      </c>
      <c r="J136" s="10">
        <v>56</v>
      </c>
      <c r="K136" s="10">
        <v>65</v>
      </c>
      <c r="L136" s="10">
        <v>56</v>
      </c>
      <c r="M136" s="8">
        <v>5</v>
      </c>
      <c r="N136" s="350"/>
      <c r="O136" s="342"/>
      <c r="P136" s="342"/>
      <c r="Q136" s="342"/>
      <c r="R136" s="342"/>
      <c r="S136" s="342"/>
      <c r="T136" s="342"/>
      <c r="U136" s="350"/>
      <c r="V136" s="350"/>
    </row>
    <row r="137" spans="1:24" x14ac:dyDescent="0.25">
      <c r="A137" s="284"/>
      <c r="B137" s="282"/>
      <c r="C137" s="284"/>
      <c r="D137" s="282"/>
      <c r="E137" s="284"/>
      <c r="F137" s="284"/>
      <c r="G137" s="348"/>
      <c r="H137" s="7">
        <v>9</v>
      </c>
      <c r="I137" s="53" t="s">
        <v>124</v>
      </c>
      <c r="J137" s="8">
        <v>3</v>
      </c>
      <c r="K137" s="8">
        <v>10</v>
      </c>
      <c r="L137" s="8">
        <v>1</v>
      </c>
      <c r="M137" s="8">
        <v>4</v>
      </c>
      <c r="N137" s="350"/>
      <c r="O137" s="342"/>
      <c r="P137" s="342"/>
      <c r="Q137" s="342"/>
      <c r="R137" s="342"/>
      <c r="S137" s="342"/>
      <c r="T137" s="342"/>
      <c r="U137" s="350"/>
      <c r="V137" s="350"/>
      <c r="X137" s="3"/>
    </row>
    <row r="138" spans="1:24" ht="24" x14ac:dyDescent="0.25">
      <c r="A138" s="329"/>
      <c r="B138" s="282"/>
      <c r="C138" s="284"/>
      <c r="D138" s="282"/>
      <c r="E138" s="284"/>
      <c r="F138" s="284"/>
      <c r="G138" s="348"/>
      <c r="H138" s="7">
        <v>12</v>
      </c>
      <c r="I138" s="53" t="s">
        <v>125</v>
      </c>
      <c r="J138" s="8">
        <v>82</v>
      </c>
      <c r="K138" s="8">
        <v>113</v>
      </c>
      <c r="L138" s="8">
        <v>102</v>
      </c>
      <c r="M138" s="8">
        <v>6</v>
      </c>
      <c r="N138" s="350"/>
      <c r="O138" s="342"/>
      <c r="P138" s="342"/>
      <c r="Q138" s="342"/>
      <c r="R138" s="342"/>
      <c r="S138" s="342"/>
      <c r="T138" s="342"/>
      <c r="U138" s="350"/>
      <c r="V138" s="350"/>
      <c r="X138" s="3"/>
    </row>
    <row r="139" spans="1:24" x14ac:dyDescent="0.25">
      <c r="A139" s="329"/>
      <c r="B139" s="283"/>
      <c r="C139" s="284"/>
      <c r="D139" s="283"/>
      <c r="E139" s="284"/>
      <c r="F139" s="284"/>
      <c r="G139" s="335"/>
      <c r="H139" s="7"/>
      <c r="I139" s="168" t="s">
        <v>28</v>
      </c>
      <c r="J139" s="9">
        <f>SUM(J134:J138)</f>
        <v>152</v>
      </c>
      <c r="K139" s="9">
        <f>SUM(K134:K138)</f>
        <v>190</v>
      </c>
      <c r="L139" s="9">
        <f>SUM(L134:L138)</f>
        <v>165</v>
      </c>
      <c r="M139" s="39">
        <f>SUM(M134:M138)</f>
        <v>26</v>
      </c>
      <c r="N139" s="351"/>
      <c r="O139" s="342"/>
      <c r="P139" s="342"/>
      <c r="Q139" s="342"/>
      <c r="R139" s="342"/>
      <c r="S139" s="342"/>
      <c r="T139" s="342"/>
      <c r="U139" s="351"/>
      <c r="V139" s="351"/>
      <c r="X139" s="3"/>
    </row>
    <row r="140" spans="1:24" ht="22.8" x14ac:dyDescent="0.25">
      <c r="A140" s="399" t="s">
        <v>611</v>
      </c>
      <c r="B140" s="400"/>
      <c r="C140" s="400"/>
      <c r="D140" s="400"/>
      <c r="E140" s="400"/>
      <c r="F140" s="400"/>
      <c r="G140" s="400"/>
      <c r="H140" s="400"/>
      <c r="I140" s="400"/>
      <c r="J140" s="400"/>
      <c r="K140" s="400"/>
      <c r="L140" s="400"/>
      <c r="M140" s="400"/>
      <c r="N140" s="400"/>
      <c r="O140" s="400"/>
      <c r="P140" s="400"/>
      <c r="Q140" s="400"/>
      <c r="R140" s="400"/>
      <c r="S140" s="400"/>
      <c r="T140" s="400"/>
      <c r="U140" s="400"/>
      <c r="V140" s="175"/>
    </row>
    <row r="141" spans="1:24" ht="20.399999999999999" x14ac:dyDescent="0.25">
      <c r="A141" s="401" t="s">
        <v>612</v>
      </c>
      <c r="B141" s="402"/>
      <c r="C141" s="402"/>
      <c r="D141" s="402"/>
      <c r="E141" s="402"/>
      <c r="F141" s="402"/>
      <c r="G141" s="402"/>
      <c r="H141" s="402"/>
      <c r="I141" s="402"/>
      <c r="J141" s="402"/>
      <c r="K141" s="402"/>
      <c r="L141" s="402"/>
      <c r="M141" s="402"/>
      <c r="N141" s="402"/>
      <c r="O141" s="402"/>
      <c r="P141" s="402"/>
      <c r="Q141" s="402"/>
      <c r="R141" s="402"/>
      <c r="S141" s="402"/>
      <c r="T141" s="402"/>
      <c r="U141" s="402"/>
      <c r="V141" s="176"/>
    </row>
    <row r="142" spans="1:24" x14ac:dyDescent="0.25">
      <c r="A142" s="281" t="s">
        <v>134</v>
      </c>
      <c r="B142" s="284" t="s">
        <v>613</v>
      </c>
      <c r="C142" s="284" t="s">
        <v>614</v>
      </c>
      <c r="D142" s="281" t="s">
        <v>1</v>
      </c>
      <c r="E142" s="284">
        <v>320</v>
      </c>
      <c r="F142" s="284">
        <v>462</v>
      </c>
      <c r="G142" s="336" t="s">
        <v>615</v>
      </c>
      <c r="H142" s="7"/>
      <c r="I142" s="5"/>
      <c r="J142" s="8"/>
      <c r="K142" s="10"/>
      <c r="L142" s="10"/>
      <c r="M142" s="8"/>
      <c r="N142" s="339"/>
      <c r="O142" s="342"/>
      <c r="P142" s="342"/>
      <c r="Q142" s="342"/>
      <c r="R142" s="342"/>
      <c r="S142" s="342"/>
      <c r="T142" s="342"/>
      <c r="U142" s="378"/>
      <c r="V142" s="378"/>
      <c r="W142" s="3"/>
    </row>
    <row r="143" spans="1:24" x14ac:dyDescent="0.25">
      <c r="A143" s="282"/>
      <c r="B143" s="284"/>
      <c r="C143" s="284"/>
      <c r="D143" s="282"/>
      <c r="E143" s="284"/>
      <c r="F143" s="284"/>
      <c r="G143" s="336"/>
      <c r="H143" s="7"/>
      <c r="I143" s="5"/>
      <c r="J143" s="10"/>
      <c r="K143" s="10"/>
      <c r="L143" s="10"/>
      <c r="M143" s="8"/>
      <c r="N143" s="339"/>
      <c r="O143" s="342"/>
      <c r="P143" s="342"/>
      <c r="Q143" s="342"/>
      <c r="R143" s="342"/>
      <c r="S143" s="342"/>
      <c r="T143" s="342"/>
      <c r="U143" s="350"/>
      <c r="V143" s="350"/>
    </row>
    <row r="144" spans="1:24" ht="11.25" customHeight="1" x14ac:dyDescent="0.25">
      <c r="A144" s="282"/>
      <c r="B144" s="284"/>
      <c r="C144" s="284"/>
      <c r="D144" s="283"/>
      <c r="E144" s="284"/>
      <c r="F144" s="284"/>
      <c r="G144" s="336"/>
      <c r="H144" s="7"/>
      <c r="I144" s="6"/>
      <c r="J144" s="9"/>
      <c r="K144" s="9"/>
      <c r="L144" s="9"/>
      <c r="M144" s="39"/>
      <c r="N144" s="339"/>
      <c r="O144" s="342"/>
      <c r="P144" s="342"/>
      <c r="Q144" s="342"/>
      <c r="R144" s="342"/>
      <c r="S144" s="342"/>
      <c r="T144" s="342"/>
      <c r="U144" s="351"/>
      <c r="V144" s="351"/>
    </row>
    <row r="145" spans="1:23" ht="15" customHeight="1" x14ac:dyDescent="0.25">
      <c r="A145" s="282"/>
      <c r="B145" s="281" t="s">
        <v>613</v>
      </c>
      <c r="C145" s="281" t="s">
        <v>614</v>
      </c>
      <c r="D145" s="281" t="s">
        <v>6</v>
      </c>
      <c r="E145" s="281">
        <v>400</v>
      </c>
      <c r="F145" s="281">
        <v>577.4</v>
      </c>
      <c r="G145" s="347" t="s">
        <v>616</v>
      </c>
      <c r="H145" s="7" t="s">
        <v>617</v>
      </c>
      <c r="I145" s="53" t="s">
        <v>618</v>
      </c>
      <c r="J145" s="10">
        <v>14</v>
      </c>
      <c r="K145" s="10">
        <v>8</v>
      </c>
      <c r="L145" s="10">
        <v>18</v>
      </c>
      <c r="M145" s="10">
        <v>7</v>
      </c>
      <c r="N145" s="289">
        <f>(J151+K151+L151)/3</f>
        <v>83.333333333333329</v>
      </c>
      <c r="O145" s="356">
        <v>401</v>
      </c>
      <c r="P145" s="356">
        <v>399</v>
      </c>
      <c r="Q145" s="356">
        <v>398</v>
      </c>
      <c r="R145" s="356">
        <v>230</v>
      </c>
      <c r="S145" s="356">
        <v>229</v>
      </c>
      <c r="T145" s="356">
        <v>230</v>
      </c>
      <c r="U145" s="378">
        <f>(N145/F145)*100</f>
        <v>14.432513566562752</v>
      </c>
      <c r="V145" s="390">
        <f>MAX(J151:L151)/F145*100</f>
        <v>19.916868721856599</v>
      </c>
      <c r="W145" s="3"/>
    </row>
    <row r="146" spans="1:23" ht="15.75" customHeight="1" x14ac:dyDescent="0.25">
      <c r="A146" s="282"/>
      <c r="B146" s="282"/>
      <c r="C146" s="282"/>
      <c r="D146" s="282"/>
      <c r="E146" s="282"/>
      <c r="F146" s="282"/>
      <c r="G146" s="348"/>
      <c r="H146" s="7" t="s">
        <v>619</v>
      </c>
      <c r="I146" s="53" t="s">
        <v>620</v>
      </c>
      <c r="J146" s="10">
        <v>4</v>
      </c>
      <c r="K146" s="10">
        <v>7</v>
      </c>
      <c r="L146" s="10">
        <v>5</v>
      </c>
      <c r="M146" s="10">
        <v>3</v>
      </c>
      <c r="N146" s="290"/>
      <c r="O146" s="355"/>
      <c r="P146" s="355"/>
      <c r="Q146" s="355"/>
      <c r="R146" s="355"/>
      <c r="S146" s="355"/>
      <c r="T146" s="355"/>
      <c r="U146" s="350"/>
      <c r="V146" s="374"/>
      <c r="W146" s="3"/>
    </row>
    <row r="147" spans="1:23" ht="15.75" customHeight="1" x14ac:dyDescent="0.25">
      <c r="A147" s="282"/>
      <c r="B147" s="282"/>
      <c r="C147" s="282"/>
      <c r="D147" s="282"/>
      <c r="E147" s="282"/>
      <c r="F147" s="282"/>
      <c r="G147" s="348"/>
      <c r="H147" s="7" t="s">
        <v>621</v>
      </c>
      <c r="I147" s="53" t="s">
        <v>622</v>
      </c>
      <c r="J147" s="10">
        <v>9</v>
      </c>
      <c r="K147" s="10">
        <v>22</v>
      </c>
      <c r="L147" s="10">
        <v>15</v>
      </c>
      <c r="M147" s="10">
        <v>0</v>
      </c>
      <c r="N147" s="290"/>
      <c r="O147" s="355"/>
      <c r="P147" s="355"/>
      <c r="Q147" s="355"/>
      <c r="R147" s="355"/>
      <c r="S147" s="355"/>
      <c r="T147" s="355"/>
      <c r="U147" s="350"/>
      <c r="V147" s="374"/>
      <c r="W147" s="3"/>
    </row>
    <row r="148" spans="1:23" ht="15" customHeight="1" x14ac:dyDescent="0.25">
      <c r="A148" s="282"/>
      <c r="B148" s="282"/>
      <c r="C148" s="282"/>
      <c r="D148" s="282"/>
      <c r="E148" s="282"/>
      <c r="F148" s="282"/>
      <c r="G148" s="348"/>
      <c r="H148" s="7" t="s">
        <v>623</v>
      </c>
      <c r="I148" s="5" t="s">
        <v>624</v>
      </c>
      <c r="J148" s="10">
        <v>0</v>
      </c>
      <c r="K148" s="10">
        <v>1</v>
      </c>
      <c r="L148" s="10">
        <v>0</v>
      </c>
      <c r="M148" s="10">
        <v>1</v>
      </c>
      <c r="N148" s="290"/>
      <c r="O148" s="355"/>
      <c r="P148" s="355"/>
      <c r="Q148" s="355"/>
      <c r="R148" s="355"/>
      <c r="S148" s="355"/>
      <c r="T148" s="355"/>
      <c r="U148" s="350"/>
      <c r="V148" s="374"/>
    </row>
    <row r="149" spans="1:23" ht="15" customHeight="1" x14ac:dyDescent="0.25">
      <c r="A149" s="282"/>
      <c r="B149" s="282"/>
      <c r="C149" s="282"/>
      <c r="D149" s="282"/>
      <c r="E149" s="282"/>
      <c r="F149" s="282"/>
      <c r="G149" s="348"/>
      <c r="H149" s="7" t="s">
        <v>625</v>
      </c>
      <c r="I149" s="53" t="s">
        <v>626</v>
      </c>
      <c r="J149" s="10">
        <v>37</v>
      </c>
      <c r="K149" s="10">
        <v>10</v>
      </c>
      <c r="L149" s="10">
        <v>32</v>
      </c>
      <c r="M149" s="10">
        <v>5</v>
      </c>
      <c r="N149" s="290"/>
      <c r="O149" s="355"/>
      <c r="P149" s="355"/>
      <c r="Q149" s="355"/>
      <c r="R149" s="355"/>
      <c r="S149" s="355"/>
      <c r="T149" s="355"/>
      <c r="U149" s="350"/>
      <c r="V149" s="374"/>
    </row>
    <row r="150" spans="1:23" ht="15" customHeight="1" x14ac:dyDescent="0.25">
      <c r="A150" s="282"/>
      <c r="B150" s="282"/>
      <c r="C150" s="282"/>
      <c r="D150" s="282"/>
      <c r="E150" s="282"/>
      <c r="F150" s="282"/>
      <c r="G150" s="348"/>
      <c r="H150" s="7" t="s">
        <v>627</v>
      </c>
      <c r="I150" s="53" t="s">
        <v>628</v>
      </c>
      <c r="J150" s="10">
        <v>15</v>
      </c>
      <c r="K150" s="10">
        <v>8</v>
      </c>
      <c r="L150" s="10">
        <v>45</v>
      </c>
      <c r="M150" s="10">
        <v>30</v>
      </c>
      <c r="N150" s="290"/>
      <c r="O150" s="355"/>
      <c r="P150" s="355"/>
      <c r="Q150" s="355"/>
      <c r="R150" s="355"/>
      <c r="S150" s="355"/>
      <c r="T150" s="355"/>
      <c r="U150" s="350"/>
      <c r="V150" s="374"/>
      <c r="W150" s="3"/>
    </row>
    <row r="151" spans="1:23" ht="15" customHeight="1" thickBot="1" x14ac:dyDescent="0.3">
      <c r="A151" s="332"/>
      <c r="B151" s="332"/>
      <c r="C151" s="332"/>
      <c r="D151" s="282"/>
      <c r="E151" s="282"/>
      <c r="F151" s="332"/>
      <c r="G151" s="348"/>
      <c r="H151" s="24"/>
      <c r="I151" s="27" t="s">
        <v>314</v>
      </c>
      <c r="J151" s="172">
        <f>SUM(J145:J150)</f>
        <v>79</v>
      </c>
      <c r="K151" s="172">
        <f>SUM(K145:K150)</f>
        <v>56</v>
      </c>
      <c r="L151" s="172">
        <f>SUM(L145:L150)</f>
        <v>115</v>
      </c>
      <c r="M151" s="172">
        <f>SUM(M145:M150)</f>
        <v>46</v>
      </c>
      <c r="N151" s="403"/>
      <c r="O151" s="355"/>
      <c r="P151" s="355"/>
      <c r="Q151" s="355"/>
      <c r="R151" s="357"/>
      <c r="S151" s="355"/>
      <c r="T151" s="355"/>
      <c r="U151" s="350"/>
      <c r="V151" s="374"/>
      <c r="W151" s="3"/>
    </row>
    <row r="152" spans="1:23" ht="15" customHeight="1" x14ac:dyDescent="0.25">
      <c r="A152" s="331" t="s">
        <v>134</v>
      </c>
      <c r="B152" s="331" t="s">
        <v>613</v>
      </c>
      <c r="C152" s="404" t="s">
        <v>629</v>
      </c>
      <c r="D152" s="404" t="s">
        <v>1</v>
      </c>
      <c r="E152" s="331">
        <v>400</v>
      </c>
      <c r="F152" s="331">
        <v>577.4</v>
      </c>
      <c r="G152" s="380" t="s">
        <v>616</v>
      </c>
      <c r="H152" s="7" t="s">
        <v>630</v>
      </c>
      <c r="I152" s="56" t="s">
        <v>631</v>
      </c>
      <c r="J152" s="155">
        <v>10</v>
      </c>
      <c r="K152" s="155">
        <v>6</v>
      </c>
      <c r="L152" s="155">
        <v>34</v>
      </c>
      <c r="M152" s="155">
        <v>11</v>
      </c>
      <c r="N152" s="349">
        <f>(J159+K159+L159)/3</f>
        <v>89.333333333333329</v>
      </c>
      <c r="O152" s="354">
        <v>405</v>
      </c>
      <c r="P152" s="354">
        <v>403</v>
      </c>
      <c r="Q152" s="354">
        <v>405</v>
      </c>
      <c r="R152" s="354">
        <v>230</v>
      </c>
      <c r="S152" s="354">
        <v>229</v>
      </c>
      <c r="T152" s="354">
        <v>232</v>
      </c>
      <c r="U152" s="376">
        <f>(N152/F152)*100</f>
        <v>15.471654543355271</v>
      </c>
      <c r="V152" s="376">
        <f>MAX(J159:L159)/F152*100</f>
        <v>18.011776931070315</v>
      </c>
      <c r="W152" s="3"/>
    </row>
    <row r="153" spans="1:23" ht="15.75" customHeight="1" x14ac:dyDescent="0.25">
      <c r="A153" s="282"/>
      <c r="B153" s="282"/>
      <c r="C153" s="367"/>
      <c r="D153" s="367"/>
      <c r="E153" s="282"/>
      <c r="F153" s="282"/>
      <c r="G153" s="348"/>
      <c r="H153" s="7" t="s">
        <v>632</v>
      </c>
      <c r="I153" s="53" t="s">
        <v>633</v>
      </c>
      <c r="J153" s="10">
        <v>17</v>
      </c>
      <c r="K153" s="10">
        <v>21</v>
      </c>
      <c r="L153" s="10">
        <v>21</v>
      </c>
      <c r="M153" s="10">
        <v>8</v>
      </c>
      <c r="N153" s="350"/>
      <c r="O153" s="355"/>
      <c r="P153" s="355"/>
      <c r="Q153" s="355"/>
      <c r="R153" s="355"/>
      <c r="S153" s="355"/>
      <c r="T153" s="355"/>
      <c r="U153" s="377"/>
      <c r="V153" s="377"/>
    </row>
    <row r="154" spans="1:23" ht="15" customHeight="1" x14ac:dyDescent="0.25">
      <c r="A154" s="282"/>
      <c r="B154" s="282"/>
      <c r="C154" s="367"/>
      <c r="D154" s="367"/>
      <c r="E154" s="282"/>
      <c r="F154" s="282"/>
      <c r="G154" s="348"/>
      <c r="H154" s="7" t="s">
        <v>634</v>
      </c>
      <c r="I154" s="53" t="s">
        <v>635</v>
      </c>
      <c r="J154" s="10">
        <v>21</v>
      </c>
      <c r="K154" s="10">
        <v>20</v>
      </c>
      <c r="L154" s="10">
        <v>27</v>
      </c>
      <c r="M154" s="10">
        <v>8</v>
      </c>
      <c r="N154" s="350"/>
      <c r="O154" s="355"/>
      <c r="P154" s="355"/>
      <c r="Q154" s="355"/>
      <c r="R154" s="355"/>
      <c r="S154" s="355"/>
      <c r="T154" s="355"/>
      <c r="U154" s="377"/>
      <c r="V154" s="377"/>
    </row>
    <row r="155" spans="1:23" ht="15" customHeight="1" x14ac:dyDescent="0.25">
      <c r="A155" s="282"/>
      <c r="B155" s="282"/>
      <c r="C155" s="367"/>
      <c r="D155" s="367"/>
      <c r="E155" s="282"/>
      <c r="F155" s="282"/>
      <c r="G155" s="348"/>
      <c r="H155" s="7" t="s">
        <v>636</v>
      </c>
      <c r="I155" s="53" t="s">
        <v>620</v>
      </c>
      <c r="J155" s="10">
        <v>0</v>
      </c>
      <c r="K155" s="10">
        <v>4</v>
      </c>
      <c r="L155" s="10">
        <v>8</v>
      </c>
      <c r="M155" s="10">
        <v>3</v>
      </c>
      <c r="N155" s="350"/>
      <c r="O155" s="355"/>
      <c r="P155" s="355"/>
      <c r="Q155" s="355"/>
      <c r="R155" s="355"/>
      <c r="S155" s="355"/>
      <c r="T155" s="355"/>
      <c r="U155" s="377"/>
      <c r="V155" s="377"/>
      <c r="W155" s="3"/>
    </row>
    <row r="156" spans="1:23" ht="15" customHeight="1" x14ac:dyDescent="0.25">
      <c r="A156" s="282"/>
      <c r="B156" s="282"/>
      <c r="C156" s="367"/>
      <c r="D156" s="367"/>
      <c r="E156" s="282"/>
      <c r="F156" s="282"/>
      <c r="G156" s="348"/>
      <c r="H156" s="7" t="s">
        <v>637</v>
      </c>
      <c r="I156" s="53" t="s">
        <v>638</v>
      </c>
      <c r="J156" s="10">
        <v>16</v>
      </c>
      <c r="K156" s="10">
        <v>26</v>
      </c>
      <c r="L156" s="10">
        <v>12</v>
      </c>
      <c r="M156" s="10">
        <v>4</v>
      </c>
      <c r="N156" s="350"/>
      <c r="O156" s="355"/>
      <c r="P156" s="355"/>
      <c r="Q156" s="355"/>
      <c r="R156" s="355"/>
      <c r="S156" s="355"/>
      <c r="T156" s="355"/>
      <c r="U156" s="377"/>
      <c r="V156" s="377"/>
      <c r="W156" s="3"/>
    </row>
    <row r="157" spans="1:23" ht="15" customHeight="1" x14ac:dyDescent="0.25">
      <c r="A157" s="282"/>
      <c r="B157" s="282"/>
      <c r="C157" s="367"/>
      <c r="D157" s="367"/>
      <c r="E157" s="282"/>
      <c r="F157" s="282"/>
      <c r="G157" s="348"/>
      <c r="H157" s="7" t="s">
        <v>639</v>
      </c>
      <c r="I157" s="53" t="s">
        <v>640</v>
      </c>
      <c r="J157" s="10">
        <v>5</v>
      </c>
      <c r="K157" s="10">
        <v>5</v>
      </c>
      <c r="L157" s="10">
        <v>0</v>
      </c>
      <c r="M157" s="10">
        <v>4</v>
      </c>
      <c r="N157" s="350"/>
      <c r="O157" s="355"/>
      <c r="P157" s="355"/>
      <c r="Q157" s="355"/>
      <c r="R157" s="355"/>
      <c r="S157" s="355"/>
      <c r="T157" s="355"/>
      <c r="U157" s="377"/>
      <c r="V157" s="377"/>
      <c r="W157" s="3"/>
    </row>
    <row r="158" spans="1:23" ht="15" customHeight="1" x14ac:dyDescent="0.25">
      <c r="A158" s="282"/>
      <c r="B158" s="282"/>
      <c r="C158" s="367"/>
      <c r="D158" s="367"/>
      <c r="E158" s="282"/>
      <c r="F158" s="282"/>
      <c r="G158" s="348"/>
      <c r="H158" s="7" t="s">
        <v>641</v>
      </c>
      <c r="I158" s="53" t="s">
        <v>640</v>
      </c>
      <c r="J158" s="10">
        <v>0</v>
      </c>
      <c r="K158" s="10">
        <v>13</v>
      </c>
      <c r="L158" s="10">
        <v>2</v>
      </c>
      <c r="M158" s="10">
        <v>5</v>
      </c>
      <c r="N158" s="350"/>
      <c r="O158" s="355"/>
      <c r="P158" s="355"/>
      <c r="Q158" s="355"/>
      <c r="R158" s="355"/>
      <c r="S158" s="355"/>
      <c r="T158" s="355"/>
      <c r="U158" s="377"/>
      <c r="V158" s="377"/>
    </row>
    <row r="159" spans="1:23" ht="15" customHeight="1" x14ac:dyDescent="0.25">
      <c r="A159" s="282"/>
      <c r="B159" s="282"/>
      <c r="C159" s="367"/>
      <c r="D159" s="367"/>
      <c r="E159" s="283"/>
      <c r="F159" s="283"/>
      <c r="G159" s="335"/>
      <c r="H159" s="7"/>
      <c r="I159" s="173" t="s">
        <v>314</v>
      </c>
      <c r="J159" s="9">
        <f>SUM(J152:J158)</f>
        <v>69</v>
      </c>
      <c r="K159" s="9">
        <f>SUM(K152:K158)</f>
        <v>95</v>
      </c>
      <c r="L159" s="9">
        <f>SUM(L152:L158)</f>
        <v>104</v>
      </c>
      <c r="M159" s="9">
        <f>SUM(M152:M158)</f>
        <v>43</v>
      </c>
      <c r="N159" s="351"/>
      <c r="O159" s="382"/>
      <c r="P159" s="382"/>
      <c r="Q159" s="382"/>
      <c r="R159" s="382"/>
      <c r="S159" s="382"/>
      <c r="T159" s="382"/>
      <c r="U159" s="405"/>
      <c r="V159" s="405"/>
    </row>
    <row r="160" spans="1:23" x14ac:dyDescent="0.25">
      <c r="A160" s="282"/>
      <c r="B160" s="281" t="s">
        <v>613</v>
      </c>
      <c r="C160" s="366" t="s">
        <v>629</v>
      </c>
      <c r="D160" s="366" t="s">
        <v>6</v>
      </c>
      <c r="E160" s="294" t="s">
        <v>642</v>
      </c>
      <c r="F160" s="284">
        <v>0</v>
      </c>
      <c r="G160" s="336" t="s">
        <v>616</v>
      </c>
      <c r="H160" s="7"/>
      <c r="I160" s="5"/>
      <c r="J160" s="10"/>
      <c r="K160" s="10"/>
      <c r="L160" s="10"/>
      <c r="M160" s="10"/>
      <c r="N160" s="351"/>
      <c r="O160" s="342"/>
      <c r="P160" s="342"/>
      <c r="Q160" s="342"/>
      <c r="R160" s="342"/>
      <c r="S160" s="342"/>
      <c r="T160" s="342"/>
      <c r="U160" s="378"/>
      <c r="V160" s="378"/>
      <c r="W160" s="3"/>
    </row>
    <row r="161" spans="1:33" ht="15.75" customHeight="1" x14ac:dyDescent="0.25">
      <c r="A161" s="282"/>
      <c r="B161" s="282"/>
      <c r="C161" s="367"/>
      <c r="D161" s="367"/>
      <c r="E161" s="294"/>
      <c r="F161" s="284"/>
      <c r="G161" s="336"/>
      <c r="H161" s="35"/>
      <c r="I161" s="5"/>
      <c r="J161" s="36"/>
      <c r="K161" s="10"/>
      <c r="L161" s="10"/>
      <c r="M161" s="10"/>
      <c r="N161" s="339"/>
      <c r="O161" s="342"/>
      <c r="P161" s="342"/>
      <c r="Q161" s="342"/>
      <c r="R161" s="342"/>
      <c r="S161" s="342"/>
      <c r="T161" s="342"/>
      <c r="U161" s="350"/>
      <c r="V161" s="350"/>
      <c r="W161" s="3"/>
    </row>
    <row r="162" spans="1:33" ht="16.5" customHeight="1" x14ac:dyDescent="0.25">
      <c r="A162" s="282"/>
      <c r="B162" s="282"/>
      <c r="C162" s="367"/>
      <c r="D162" s="367"/>
      <c r="E162" s="294"/>
      <c r="F162" s="284"/>
      <c r="G162" s="336"/>
      <c r="H162" s="7"/>
      <c r="I162" s="25"/>
      <c r="J162" s="10"/>
      <c r="K162" s="23"/>
      <c r="L162" s="23"/>
      <c r="M162" s="23"/>
      <c r="N162" s="339"/>
      <c r="O162" s="342"/>
      <c r="P162" s="342"/>
      <c r="Q162" s="342"/>
      <c r="R162" s="342"/>
      <c r="S162" s="342"/>
      <c r="T162" s="342"/>
      <c r="U162" s="350"/>
      <c r="V162" s="350"/>
      <c r="W162" s="3"/>
    </row>
    <row r="163" spans="1:33" ht="15" customHeight="1" x14ac:dyDescent="0.25">
      <c r="A163" s="282"/>
      <c r="B163" s="282"/>
      <c r="C163" s="367"/>
      <c r="D163" s="367"/>
      <c r="E163" s="294"/>
      <c r="F163" s="284"/>
      <c r="G163" s="336"/>
      <c r="H163" s="7"/>
      <c r="I163" s="5"/>
      <c r="J163" s="10"/>
      <c r="K163" s="10"/>
      <c r="L163" s="10"/>
      <c r="M163" s="10"/>
      <c r="N163" s="339"/>
      <c r="O163" s="342"/>
      <c r="P163" s="342"/>
      <c r="Q163" s="342"/>
      <c r="R163" s="342"/>
      <c r="S163" s="342"/>
      <c r="T163" s="342"/>
      <c r="U163" s="350"/>
      <c r="V163" s="350"/>
    </row>
    <row r="164" spans="1:33" ht="15.75" customHeight="1" thickBot="1" x14ac:dyDescent="0.3">
      <c r="A164" s="332"/>
      <c r="B164" s="282"/>
      <c r="C164" s="367"/>
      <c r="D164" s="367"/>
      <c r="E164" s="366"/>
      <c r="F164" s="281"/>
      <c r="G164" s="337"/>
      <c r="H164" s="24"/>
      <c r="I164" s="27"/>
      <c r="J164" s="28"/>
      <c r="K164" s="28"/>
      <c r="L164" s="177"/>
      <c r="M164" s="172"/>
      <c r="N164" s="378"/>
      <c r="O164" s="356"/>
      <c r="P164" s="356"/>
      <c r="Q164" s="356"/>
      <c r="R164" s="356"/>
      <c r="S164" s="356"/>
      <c r="T164" s="356"/>
      <c r="U164" s="350"/>
      <c r="V164" s="350"/>
    </row>
    <row r="165" spans="1:33" ht="17.25" customHeight="1" x14ac:dyDescent="0.25">
      <c r="A165" s="331" t="s">
        <v>134</v>
      </c>
      <c r="B165" s="331" t="s">
        <v>613</v>
      </c>
      <c r="C165" s="331" t="s">
        <v>643</v>
      </c>
      <c r="D165" s="331" t="s">
        <v>1</v>
      </c>
      <c r="E165" s="331">
        <v>400</v>
      </c>
      <c r="F165" s="331">
        <v>577.4</v>
      </c>
      <c r="G165" s="348" t="s">
        <v>616</v>
      </c>
      <c r="H165" s="22" t="s">
        <v>644</v>
      </c>
      <c r="I165" s="56" t="s">
        <v>645</v>
      </c>
      <c r="J165" s="23">
        <v>19</v>
      </c>
      <c r="K165" s="155">
        <v>22</v>
      </c>
      <c r="L165" s="155">
        <v>13</v>
      </c>
      <c r="M165" s="155">
        <v>5</v>
      </c>
      <c r="N165" s="349">
        <f>(J171+K171+L171)/3</f>
        <v>142.33333333333334</v>
      </c>
      <c r="O165" s="354">
        <v>418</v>
      </c>
      <c r="P165" s="354">
        <v>418</v>
      </c>
      <c r="Q165" s="354">
        <v>418</v>
      </c>
      <c r="R165" s="354">
        <v>241</v>
      </c>
      <c r="S165" s="354">
        <v>242</v>
      </c>
      <c r="T165" s="354">
        <v>240</v>
      </c>
      <c r="U165" s="349">
        <f>(N165/F165)*100</f>
        <v>24.650733171689186</v>
      </c>
      <c r="V165" s="349">
        <f>MAX(J171:L171)/F165*100</f>
        <v>28.05680637339799</v>
      </c>
      <c r="W165" s="3"/>
    </row>
    <row r="166" spans="1:33" ht="15" customHeight="1" x14ac:dyDescent="0.25">
      <c r="A166" s="282"/>
      <c r="B166" s="282"/>
      <c r="C166" s="282"/>
      <c r="D166" s="282"/>
      <c r="E166" s="282"/>
      <c r="F166" s="282"/>
      <c r="G166" s="348"/>
      <c r="H166" s="7" t="s">
        <v>646</v>
      </c>
      <c r="I166" s="53" t="s">
        <v>647</v>
      </c>
      <c r="J166" s="10">
        <v>30</v>
      </c>
      <c r="K166" s="10">
        <v>20</v>
      </c>
      <c r="L166" s="10">
        <v>18</v>
      </c>
      <c r="M166" s="10">
        <v>3</v>
      </c>
      <c r="N166" s="350"/>
      <c r="O166" s="355"/>
      <c r="P166" s="355"/>
      <c r="Q166" s="355"/>
      <c r="R166" s="355"/>
      <c r="S166" s="355"/>
      <c r="T166" s="355"/>
      <c r="U166" s="350"/>
      <c r="V166" s="350"/>
      <c r="W166" s="3"/>
    </row>
    <row r="167" spans="1:33" ht="15" customHeight="1" x14ac:dyDescent="0.25">
      <c r="A167" s="282"/>
      <c r="B167" s="282"/>
      <c r="C167" s="282"/>
      <c r="D167" s="282"/>
      <c r="E167" s="282"/>
      <c r="F167" s="282"/>
      <c r="G167" s="348"/>
      <c r="H167" s="7" t="s">
        <v>648</v>
      </c>
      <c r="I167" s="53" t="s">
        <v>649</v>
      </c>
      <c r="J167" s="10">
        <v>48</v>
      </c>
      <c r="K167" s="10">
        <v>30</v>
      </c>
      <c r="L167" s="10">
        <v>39</v>
      </c>
      <c r="M167" s="10">
        <v>22</v>
      </c>
      <c r="N167" s="350"/>
      <c r="O167" s="355"/>
      <c r="P167" s="355"/>
      <c r="Q167" s="355"/>
      <c r="R167" s="355"/>
      <c r="S167" s="355"/>
      <c r="T167" s="355"/>
      <c r="U167" s="350"/>
      <c r="V167" s="350"/>
      <c r="W167" s="3"/>
    </row>
    <row r="168" spans="1:33" ht="15" customHeight="1" x14ac:dyDescent="0.25">
      <c r="A168" s="282"/>
      <c r="B168" s="282"/>
      <c r="C168" s="282"/>
      <c r="D168" s="282"/>
      <c r="E168" s="282"/>
      <c r="F168" s="282"/>
      <c r="G168" s="348"/>
      <c r="H168" s="7" t="s">
        <v>636</v>
      </c>
      <c r="I168" s="53" t="s">
        <v>620</v>
      </c>
      <c r="J168" s="47">
        <v>0</v>
      </c>
      <c r="K168" s="10">
        <v>7</v>
      </c>
      <c r="L168" s="10">
        <v>14</v>
      </c>
      <c r="M168" s="10">
        <v>14</v>
      </c>
      <c r="N168" s="350"/>
      <c r="O168" s="355"/>
      <c r="P168" s="355"/>
      <c r="Q168" s="355"/>
      <c r="R168" s="355"/>
      <c r="S168" s="355"/>
      <c r="T168" s="355"/>
      <c r="U168" s="350"/>
      <c r="V168" s="350"/>
    </row>
    <row r="169" spans="1:33" ht="15" customHeight="1" x14ac:dyDescent="0.25">
      <c r="A169" s="282"/>
      <c r="B169" s="282"/>
      <c r="C169" s="282"/>
      <c r="D169" s="282"/>
      <c r="E169" s="282"/>
      <c r="F169" s="282"/>
      <c r="G169" s="348"/>
      <c r="H169" s="7" t="s">
        <v>637</v>
      </c>
      <c r="I169" s="53" t="s">
        <v>650</v>
      </c>
      <c r="J169" s="10">
        <v>23</v>
      </c>
      <c r="K169" s="10">
        <v>9</v>
      </c>
      <c r="L169" s="10">
        <v>12</v>
      </c>
      <c r="M169" s="10">
        <v>13</v>
      </c>
      <c r="N169" s="350"/>
      <c r="O169" s="355"/>
      <c r="P169" s="355"/>
      <c r="Q169" s="355"/>
      <c r="R169" s="355"/>
      <c r="S169" s="355"/>
      <c r="T169" s="355"/>
      <c r="U169" s="350"/>
      <c r="V169" s="350"/>
    </row>
    <row r="170" spans="1:33" ht="15" customHeight="1" x14ac:dyDescent="0.25">
      <c r="A170" s="282"/>
      <c r="B170" s="282"/>
      <c r="C170" s="282"/>
      <c r="D170" s="282"/>
      <c r="E170" s="282"/>
      <c r="F170" s="282"/>
      <c r="G170" s="348"/>
      <c r="H170" s="7" t="s">
        <v>639</v>
      </c>
      <c r="I170" s="53" t="s">
        <v>651</v>
      </c>
      <c r="J170" s="10">
        <v>42</v>
      </c>
      <c r="K170" s="10">
        <v>49</v>
      </c>
      <c r="L170" s="10">
        <v>32</v>
      </c>
      <c r="M170" s="10">
        <v>8</v>
      </c>
      <c r="N170" s="350"/>
      <c r="O170" s="355"/>
      <c r="P170" s="355"/>
      <c r="Q170" s="355"/>
      <c r="R170" s="355"/>
      <c r="S170" s="355"/>
      <c r="T170" s="355"/>
      <c r="U170" s="350"/>
      <c r="V170" s="350"/>
    </row>
    <row r="171" spans="1:33" ht="15.75" customHeight="1" thickBot="1" x14ac:dyDescent="0.3">
      <c r="A171" s="332"/>
      <c r="B171" s="332"/>
      <c r="C171" s="332"/>
      <c r="D171" s="332"/>
      <c r="E171" s="332"/>
      <c r="F171" s="332"/>
      <c r="G171" s="348"/>
      <c r="H171" s="24"/>
      <c r="I171" s="27" t="s">
        <v>314</v>
      </c>
      <c r="J171" s="28">
        <f>SUM(J165:J170)</f>
        <v>162</v>
      </c>
      <c r="K171" s="28">
        <f>SUM(K165:K170)</f>
        <v>137</v>
      </c>
      <c r="L171" s="28">
        <f>SUM(L165:L170)</f>
        <v>128</v>
      </c>
      <c r="M171" s="28">
        <f>SUM(M165:M170)</f>
        <v>65</v>
      </c>
      <c r="N171" s="379"/>
      <c r="O171" s="357"/>
      <c r="P171" s="357"/>
      <c r="Q171" s="357"/>
      <c r="R171" s="357"/>
      <c r="S171" s="357"/>
      <c r="T171" s="357"/>
      <c r="U171" s="379"/>
      <c r="V171" s="379"/>
      <c r="W171" s="3"/>
    </row>
    <row r="172" spans="1:33" ht="15" customHeight="1" x14ac:dyDescent="0.25">
      <c r="A172" s="331" t="s">
        <v>134</v>
      </c>
      <c r="B172" s="331" t="s">
        <v>613</v>
      </c>
      <c r="C172" s="331" t="s">
        <v>476</v>
      </c>
      <c r="D172" s="331" t="s">
        <v>1</v>
      </c>
      <c r="E172" s="331">
        <v>630</v>
      </c>
      <c r="F172" s="331">
        <v>900</v>
      </c>
      <c r="G172" s="380" t="s">
        <v>616</v>
      </c>
      <c r="H172" s="22" t="s">
        <v>652</v>
      </c>
      <c r="I172" s="56" t="s">
        <v>653</v>
      </c>
      <c r="J172" s="23">
        <v>16</v>
      </c>
      <c r="K172" s="23">
        <v>15</v>
      </c>
      <c r="L172" s="23">
        <v>4</v>
      </c>
      <c r="M172" s="23">
        <v>17</v>
      </c>
      <c r="N172" s="349">
        <f>(J182+K182+L182)/3</f>
        <v>109.33333333333333</v>
      </c>
      <c r="O172" s="354">
        <v>396</v>
      </c>
      <c r="P172" s="354">
        <v>396</v>
      </c>
      <c r="Q172" s="354">
        <v>398</v>
      </c>
      <c r="R172" s="354">
        <v>229</v>
      </c>
      <c r="S172" s="354">
        <v>226</v>
      </c>
      <c r="T172" s="354">
        <v>228</v>
      </c>
      <c r="U172" s="349">
        <f>(N172/F172)*100</f>
        <v>12.148148148148149</v>
      </c>
      <c r="V172" s="349">
        <f>MAX(J182:L182)/F172*100</f>
        <v>13.888888888888889</v>
      </c>
      <c r="W172" s="3"/>
      <c r="AG172" s="11"/>
    </row>
    <row r="173" spans="1:33" x14ac:dyDescent="0.25">
      <c r="A173" s="282"/>
      <c r="B173" s="282"/>
      <c r="C173" s="282"/>
      <c r="D173" s="282"/>
      <c r="E173" s="282"/>
      <c r="F173" s="282"/>
      <c r="G173" s="348"/>
      <c r="H173" s="7" t="s">
        <v>654</v>
      </c>
      <c r="I173" s="53" t="s">
        <v>655</v>
      </c>
      <c r="J173" s="10">
        <v>7</v>
      </c>
      <c r="K173" s="10">
        <v>15</v>
      </c>
      <c r="L173" s="10">
        <v>28</v>
      </c>
      <c r="M173" s="10">
        <v>17</v>
      </c>
      <c r="N173" s="350"/>
      <c r="O173" s="355"/>
      <c r="P173" s="355"/>
      <c r="Q173" s="355"/>
      <c r="R173" s="355"/>
      <c r="S173" s="355"/>
      <c r="T173" s="355"/>
      <c r="U173" s="350"/>
      <c r="V173" s="350"/>
      <c r="W173" s="3"/>
    </row>
    <row r="174" spans="1:33" ht="14.4" x14ac:dyDescent="0.3">
      <c r="A174" s="282"/>
      <c r="B174" s="282"/>
      <c r="C174" s="282"/>
      <c r="D174" s="282"/>
      <c r="E174" s="282"/>
      <c r="F174" s="282"/>
      <c r="G174" s="348"/>
      <c r="H174" s="7" t="s">
        <v>636</v>
      </c>
      <c r="I174" s="25" t="s">
        <v>645</v>
      </c>
      <c r="J174" s="10">
        <v>0</v>
      </c>
      <c r="K174" s="10">
        <v>0</v>
      </c>
      <c r="L174" s="10">
        <v>0</v>
      </c>
      <c r="M174" s="10">
        <v>0</v>
      </c>
      <c r="N174" s="350"/>
      <c r="O174" s="355"/>
      <c r="P174" s="355"/>
      <c r="Q174" s="355"/>
      <c r="R174" s="355"/>
      <c r="S174" s="355"/>
      <c r="T174" s="355"/>
      <c r="U174" s="350"/>
      <c r="V174" s="350"/>
      <c r="W174" s="3"/>
      <c r="AG174" s="12"/>
    </row>
    <row r="175" spans="1:33" x14ac:dyDescent="0.25">
      <c r="A175" s="282"/>
      <c r="B175" s="282"/>
      <c r="C175" s="282"/>
      <c r="D175" s="282"/>
      <c r="E175" s="282"/>
      <c r="F175" s="282"/>
      <c r="G175" s="348"/>
      <c r="H175" s="7" t="s">
        <v>639</v>
      </c>
      <c r="I175" s="53" t="s">
        <v>656</v>
      </c>
      <c r="J175" s="10">
        <v>5</v>
      </c>
      <c r="K175" s="10">
        <v>17</v>
      </c>
      <c r="L175" s="10">
        <v>9</v>
      </c>
      <c r="M175" s="10">
        <v>12</v>
      </c>
      <c r="N175" s="350"/>
      <c r="O175" s="355"/>
      <c r="P175" s="355"/>
      <c r="Q175" s="355"/>
      <c r="R175" s="355"/>
      <c r="S175" s="355"/>
      <c r="T175" s="355"/>
      <c r="U175" s="350"/>
      <c r="V175" s="350"/>
    </row>
    <row r="176" spans="1:33" x14ac:dyDescent="0.25">
      <c r="A176" s="282"/>
      <c r="B176" s="282"/>
      <c r="C176" s="282"/>
      <c r="D176" s="282"/>
      <c r="E176" s="282"/>
      <c r="F176" s="282"/>
      <c r="G176" s="348"/>
      <c r="H176" s="7" t="s">
        <v>657</v>
      </c>
      <c r="I176" s="53" t="s">
        <v>620</v>
      </c>
      <c r="J176" s="10">
        <v>8</v>
      </c>
      <c r="K176" s="10">
        <v>3</v>
      </c>
      <c r="L176" s="10">
        <v>4</v>
      </c>
      <c r="M176" s="10">
        <v>2</v>
      </c>
      <c r="N176" s="350"/>
      <c r="O176" s="355"/>
      <c r="P176" s="355"/>
      <c r="Q176" s="355"/>
      <c r="R176" s="355"/>
      <c r="S176" s="355"/>
      <c r="T176" s="355"/>
      <c r="U176" s="350"/>
      <c r="V176" s="350"/>
    </row>
    <row r="177" spans="1:23" ht="15" customHeight="1" x14ac:dyDescent="0.25">
      <c r="A177" s="282"/>
      <c r="B177" s="282"/>
      <c r="C177" s="282"/>
      <c r="D177" s="282"/>
      <c r="E177" s="282"/>
      <c r="F177" s="282"/>
      <c r="G177" s="348"/>
      <c r="H177" s="7" t="s">
        <v>630</v>
      </c>
      <c r="I177" s="53" t="s">
        <v>653</v>
      </c>
      <c r="J177" s="10">
        <v>0</v>
      </c>
      <c r="K177" s="10">
        <v>14</v>
      </c>
      <c r="L177" s="10">
        <v>10</v>
      </c>
      <c r="M177" s="10">
        <v>6</v>
      </c>
      <c r="N177" s="350"/>
      <c r="O177" s="355"/>
      <c r="P177" s="355"/>
      <c r="Q177" s="355"/>
      <c r="R177" s="355"/>
      <c r="S177" s="355"/>
      <c r="T177" s="355"/>
      <c r="U177" s="350"/>
      <c r="V177" s="350"/>
    </row>
    <row r="178" spans="1:23" x14ac:dyDescent="0.25">
      <c r="A178" s="282"/>
      <c r="B178" s="282"/>
      <c r="C178" s="282"/>
      <c r="D178" s="282"/>
      <c r="E178" s="282"/>
      <c r="F178" s="282"/>
      <c r="G178" s="348"/>
      <c r="H178" s="7" t="s">
        <v>623</v>
      </c>
      <c r="I178" s="53" t="s">
        <v>658</v>
      </c>
      <c r="J178" s="10">
        <v>22</v>
      </c>
      <c r="K178" s="10">
        <v>16</v>
      </c>
      <c r="L178" s="10">
        <v>5</v>
      </c>
      <c r="M178" s="10">
        <v>18</v>
      </c>
      <c r="N178" s="350"/>
      <c r="O178" s="355"/>
      <c r="P178" s="355"/>
      <c r="Q178" s="355"/>
      <c r="R178" s="355"/>
      <c r="S178" s="355"/>
      <c r="T178" s="355"/>
      <c r="U178" s="350"/>
      <c r="V178" s="350"/>
      <c r="W178" s="3"/>
    </row>
    <row r="179" spans="1:23" x14ac:dyDescent="0.25">
      <c r="A179" s="282"/>
      <c r="B179" s="282"/>
      <c r="C179" s="282"/>
      <c r="D179" s="282"/>
      <c r="E179" s="282"/>
      <c r="F179" s="282"/>
      <c r="G179" s="348"/>
      <c r="H179" s="7" t="s">
        <v>659</v>
      </c>
      <c r="I179" s="53" t="s">
        <v>660</v>
      </c>
      <c r="J179" s="10">
        <v>0</v>
      </c>
      <c r="K179" s="10">
        <v>0</v>
      </c>
      <c r="L179" s="10">
        <v>0</v>
      </c>
      <c r="M179" s="10">
        <v>0</v>
      </c>
      <c r="N179" s="350"/>
      <c r="O179" s="355"/>
      <c r="P179" s="355"/>
      <c r="Q179" s="355"/>
      <c r="R179" s="355"/>
      <c r="S179" s="355"/>
      <c r="T179" s="355"/>
      <c r="U179" s="350"/>
      <c r="V179" s="350"/>
      <c r="W179" s="3"/>
    </row>
    <row r="180" spans="1:23" x14ac:dyDescent="0.25">
      <c r="A180" s="282"/>
      <c r="B180" s="282"/>
      <c r="C180" s="282"/>
      <c r="D180" s="282"/>
      <c r="E180" s="282"/>
      <c r="F180" s="282"/>
      <c r="G180" s="348"/>
      <c r="H180" s="7" t="s">
        <v>625</v>
      </c>
      <c r="I180" s="53" t="s">
        <v>661</v>
      </c>
      <c r="J180" s="10">
        <v>24</v>
      </c>
      <c r="K180" s="10">
        <v>28</v>
      </c>
      <c r="L180" s="10">
        <v>14</v>
      </c>
      <c r="M180" s="10">
        <v>0</v>
      </c>
      <c r="N180" s="350"/>
      <c r="O180" s="355"/>
      <c r="P180" s="355"/>
      <c r="Q180" s="355"/>
      <c r="R180" s="355"/>
      <c r="S180" s="355"/>
      <c r="T180" s="355"/>
      <c r="U180" s="350"/>
      <c r="V180" s="350"/>
      <c r="W180" s="3"/>
    </row>
    <row r="181" spans="1:23" x14ac:dyDescent="0.25">
      <c r="A181" s="282"/>
      <c r="B181" s="282"/>
      <c r="C181" s="282"/>
      <c r="D181" s="282"/>
      <c r="E181" s="282"/>
      <c r="F181" s="282"/>
      <c r="G181" s="348"/>
      <c r="H181" s="7" t="s">
        <v>627</v>
      </c>
      <c r="I181" s="53" t="s">
        <v>662</v>
      </c>
      <c r="J181" s="10">
        <v>9</v>
      </c>
      <c r="K181" s="10">
        <v>17</v>
      </c>
      <c r="L181" s="10">
        <v>38</v>
      </c>
      <c r="M181" s="10">
        <v>0</v>
      </c>
      <c r="N181" s="350"/>
      <c r="O181" s="355"/>
      <c r="P181" s="355"/>
      <c r="Q181" s="355"/>
      <c r="R181" s="355"/>
      <c r="S181" s="355"/>
      <c r="T181" s="355"/>
      <c r="U181" s="350"/>
      <c r="V181" s="350"/>
      <c r="W181" s="3"/>
    </row>
    <row r="182" spans="1:23" x14ac:dyDescent="0.25">
      <c r="A182" s="282"/>
      <c r="B182" s="283"/>
      <c r="C182" s="283"/>
      <c r="D182" s="283"/>
      <c r="E182" s="283"/>
      <c r="F182" s="283"/>
      <c r="G182" s="335"/>
      <c r="H182" s="7"/>
      <c r="I182" s="173" t="s">
        <v>314</v>
      </c>
      <c r="J182" s="9">
        <f>SUM(J172:J181)</f>
        <v>91</v>
      </c>
      <c r="K182" s="9">
        <f>SUM(K172:K181)</f>
        <v>125</v>
      </c>
      <c r="L182" s="9">
        <f>SUM(L172:L181)</f>
        <v>112</v>
      </c>
      <c r="M182" s="9">
        <f>SUM(M172:M181)</f>
        <v>72</v>
      </c>
      <c r="N182" s="351"/>
      <c r="O182" s="382"/>
      <c r="P182" s="382"/>
      <c r="Q182" s="382"/>
      <c r="R182" s="382"/>
      <c r="S182" s="382"/>
      <c r="T182" s="382"/>
      <c r="U182" s="351"/>
      <c r="V182" s="351"/>
    </row>
    <row r="183" spans="1:23" ht="15" customHeight="1" x14ac:dyDescent="0.25">
      <c r="A183" s="282"/>
      <c r="B183" s="281" t="s">
        <v>613</v>
      </c>
      <c r="C183" s="282" t="s">
        <v>476</v>
      </c>
      <c r="D183" s="281" t="s">
        <v>6</v>
      </c>
      <c r="E183" s="283">
        <v>630</v>
      </c>
      <c r="F183" s="284">
        <v>900</v>
      </c>
      <c r="G183" s="336" t="s">
        <v>615</v>
      </c>
      <c r="H183" s="7"/>
      <c r="I183" s="5"/>
      <c r="J183" s="10"/>
      <c r="K183" s="10"/>
      <c r="L183" s="10"/>
      <c r="M183" s="10"/>
      <c r="N183" s="178"/>
      <c r="O183" s="342"/>
      <c r="P183" s="342"/>
      <c r="Q183" s="342"/>
      <c r="R183" s="342"/>
      <c r="S183" s="342"/>
      <c r="T183" s="342"/>
      <c r="U183" s="378"/>
      <c r="V183" s="378"/>
    </row>
    <row r="184" spans="1:23" x14ac:dyDescent="0.25">
      <c r="A184" s="282"/>
      <c r="B184" s="282"/>
      <c r="C184" s="282"/>
      <c r="D184" s="282"/>
      <c r="E184" s="284"/>
      <c r="F184" s="284"/>
      <c r="G184" s="336"/>
      <c r="H184" s="7"/>
      <c r="I184" s="5"/>
      <c r="J184" s="10"/>
      <c r="K184" s="10"/>
      <c r="L184" s="10"/>
      <c r="M184" s="10"/>
      <c r="N184" s="179"/>
      <c r="O184" s="342"/>
      <c r="P184" s="342"/>
      <c r="Q184" s="342"/>
      <c r="R184" s="342"/>
      <c r="S184" s="342"/>
      <c r="T184" s="342"/>
      <c r="U184" s="350"/>
      <c r="V184" s="350"/>
    </row>
    <row r="185" spans="1:23" x14ac:dyDescent="0.25">
      <c r="A185" s="282"/>
      <c r="B185" s="282"/>
      <c r="C185" s="282"/>
      <c r="D185" s="282"/>
      <c r="E185" s="284"/>
      <c r="F185" s="284"/>
      <c r="G185" s="336"/>
      <c r="H185" s="7"/>
      <c r="I185" s="5"/>
      <c r="J185" s="10"/>
      <c r="K185" s="10"/>
      <c r="L185" s="10"/>
      <c r="M185" s="10"/>
      <c r="N185" s="179"/>
      <c r="O185" s="342"/>
      <c r="P185" s="342"/>
      <c r="Q185" s="342"/>
      <c r="R185" s="342"/>
      <c r="S185" s="342"/>
      <c r="T185" s="342"/>
      <c r="U185" s="350"/>
      <c r="V185" s="350"/>
      <c r="W185" s="3"/>
    </row>
    <row r="186" spans="1:23" x14ac:dyDescent="0.25">
      <c r="A186" s="282"/>
      <c r="B186" s="282"/>
      <c r="C186" s="282"/>
      <c r="D186" s="282"/>
      <c r="E186" s="284"/>
      <c r="F186" s="284"/>
      <c r="G186" s="336"/>
      <c r="H186" s="7"/>
      <c r="I186" s="5"/>
      <c r="J186" s="10"/>
      <c r="K186" s="10"/>
      <c r="L186" s="10"/>
      <c r="M186" s="10"/>
      <c r="N186" s="179"/>
      <c r="O186" s="342"/>
      <c r="P186" s="342"/>
      <c r="Q186" s="342"/>
      <c r="R186" s="342"/>
      <c r="S186" s="342"/>
      <c r="T186" s="342"/>
      <c r="U186" s="350"/>
      <c r="V186" s="350"/>
      <c r="W186" s="3"/>
    </row>
    <row r="187" spans="1:23" x14ac:dyDescent="0.25">
      <c r="A187" s="282"/>
      <c r="B187" s="282"/>
      <c r="C187" s="282"/>
      <c r="D187" s="282"/>
      <c r="E187" s="284"/>
      <c r="F187" s="284"/>
      <c r="G187" s="336"/>
      <c r="H187" s="7"/>
      <c r="I187" s="5"/>
      <c r="J187" s="10"/>
      <c r="K187" s="10"/>
      <c r="L187" s="10"/>
      <c r="M187" s="10"/>
      <c r="N187" s="179"/>
      <c r="O187" s="342"/>
      <c r="P187" s="342"/>
      <c r="Q187" s="342"/>
      <c r="R187" s="342"/>
      <c r="S187" s="342"/>
      <c r="T187" s="342"/>
      <c r="U187" s="350"/>
      <c r="V187" s="350"/>
      <c r="W187" s="3"/>
    </row>
    <row r="188" spans="1:23" x14ac:dyDescent="0.25">
      <c r="A188" s="283"/>
      <c r="B188" s="283"/>
      <c r="C188" s="283"/>
      <c r="D188" s="283"/>
      <c r="E188" s="284"/>
      <c r="F188" s="284"/>
      <c r="G188" s="336"/>
      <c r="H188" s="7"/>
      <c r="I188" s="6"/>
      <c r="J188" s="9"/>
      <c r="K188" s="9"/>
      <c r="L188" s="9"/>
      <c r="M188" s="9"/>
      <c r="N188" s="180"/>
      <c r="O188" s="342"/>
      <c r="P188" s="342"/>
      <c r="Q188" s="342"/>
      <c r="R188" s="342"/>
      <c r="S188" s="342"/>
      <c r="T188" s="342"/>
      <c r="U188" s="351"/>
      <c r="V188" s="351"/>
      <c r="W188" s="3"/>
    </row>
    <row r="189" spans="1:23" ht="34.5" customHeight="1" x14ac:dyDescent="0.25">
      <c r="A189" s="401" t="s">
        <v>663</v>
      </c>
      <c r="B189" s="402"/>
      <c r="C189" s="402"/>
      <c r="D189" s="402"/>
      <c r="E189" s="402"/>
      <c r="F189" s="402"/>
      <c r="G189" s="402"/>
      <c r="H189" s="402"/>
      <c r="I189" s="402"/>
      <c r="J189" s="402"/>
      <c r="K189" s="402"/>
      <c r="L189" s="402"/>
      <c r="M189" s="402"/>
      <c r="N189" s="402"/>
      <c r="O189" s="402"/>
      <c r="P189" s="402"/>
      <c r="Q189" s="402"/>
      <c r="R189" s="402"/>
      <c r="S189" s="402"/>
      <c r="T189" s="402"/>
      <c r="U189" s="402"/>
      <c r="V189" s="175"/>
    </row>
    <row r="190" spans="1:23" ht="15" customHeight="1" x14ac:dyDescent="0.25">
      <c r="A190" s="281" t="s">
        <v>134</v>
      </c>
      <c r="B190" s="281" t="s">
        <v>613</v>
      </c>
      <c r="C190" s="281" t="s">
        <v>664</v>
      </c>
      <c r="D190" s="281" t="s">
        <v>1</v>
      </c>
      <c r="E190" s="281">
        <v>630</v>
      </c>
      <c r="F190" s="281">
        <v>900</v>
      </c>
      <c r="G190" s="347" t="s">
        <v>616</v>
      </c>
      <c r="H190" s="7" t="s">
        <v>617</v>
      </c>
      <c r="I190" s="53" t="s">
        <v>665</v>
      </c>
      <c r="J190" s="10">
        <v>2</v>
      </c>
      <c r="K190" s="10">
        <v>0</v>
      </c>
      <c r="L190" s="10">
        <v>6</v>
      </c>
      <c r="M190" s="10">
        <v>2</v>
      </c>
      <c r="N190" s="378">
        <f>(J192+K192+L192)/3</f>
        <v>10.333333333333334</v>
      </c>
      <c r="O190" s="356">
        <v>416</v>
      </c>
      <c r="P190" s="356">
        <v>417</v>
      </c>
      <c r="Q190" s="356">
        <v>412</v>
      </c>
      <c r="R190" s="356">
        <v>241</v>
      </c>
      <c r="S190" s="356">
        <v>240</v>
      </c>
      <c r="T190" s="356">
        <v>236</v>
      </c>
      <c r="U190" s="378">
        <f>(N190/F190)*100</f>
        <v>1.1481481481481481</v>
      </c>
      <c r="V190" s="378">
        <f>MAX(J192:L192)/F190*100</f>
        <v>2.3333333333333335</v>
      </c>
    </row>
    <row r="191" spans="1:23" x14ac:dyDescent="0.25">
      <c r="A191" s="282"/>
      <c r="B191" s="282"/>
      <c r="C191" s="282"/>
      <c r="D191" s="282"/>
      <c r="E191" s="282"/>
      <c r="F191" s="282"/>
      <c r="G191" s="348"/>
      <c r="H191" s="7" t="s">
        <v>666</v>
      </c>
      <c r="I191" s="53" t="s">
        <v>667</v>
      </c>
      <c r="J191" s="10">
        <v>6</v>
      </c>
      <c r="K191" s="10">
        <v>2</v>
      </c>
      <c r="L191" s="10">
        <v>15</v>
      </c>
      <c r="M191" s="10">
        <v>4</v>
      </c>
      <c r="N191" s="350"/>
      <c r="O191" s="355"/>
      <c r="P191" s="355"/>
      <c r="Q191" s="355"/>
      <c r="R191" s="355"/>
      <c r="S191" s="355"/>
      <c r="T191" s="355"/>
      <c r="U191" s="350"/>
      <c r="V191" s="350"/>
      <c r="W191" s="3"/>
    </row>
    <row r="192" spans="1:23" x14ac:dyDescent="0.25">
      <c r="A192" s="282"/>
      <c r="B192" s="283"/>
      <c r="C192" s="283"/>
      <c r="D192" s="283"/>
      <c r="E192" s="283"/>
      <c r="F192" s="283"/>
      <c r="G192" s="335"/>
      <c r="H192" s="7"/>
      <c r="I192" s="173" t="s">
        <v>314</v>
      </c>
      <c r="J192" s="9">
        <f>SUM(J190:J191)</f>
        <v>8</v>
      </c>
      <c r="K192" s="9">
        <f>SUM(K190:K191)</f>
        <v>2</v>
      </c>
      <c r="L192" s="9">
        <f>SUM(L190:L191)</f>
        <v>21</v>
      </c>
      <c r="M192" s="9">
        <f>SUM(M190:M191)</f>
        <v>6</v>
      </c>
      <c r="N192" s="351"/>
      <c r="O192" s="382"/>
      <c r="P192" s="382"/>
      <c r="Q192" s="382"/>
      <c r="R192" s="382"/>
      <c r="S192" s="382"/>
      <c r="T192" s="382"/>
      <c r="U192" s="351"/>
      <c r="V192" s="351"/>
    </row>
    <row r="193" spans="1:23" ht="15" customHeight="1" x14ac:dyDescent="0.25">
      <c r="A193" s="282"/>
      <c r="B193" s="281" t="s">
        <v>613</v>
      </c>
      <c r="C193" s="284" t="s">
        <v>664</v>
      </c>
      <c r="D193" s="281" t="s">
        <v>6</v>
      </c>
      <c r="E193" s="281" t="s">
        <v>642</v>
      </c>
      <c r="F193" s="281">
        <v>0</v>
      </c>
      <c r="G193" s="336" t="s">
        <v>616</v>
      </c>
      <c r="H193" s="7"/>
      <c r="I193" s="5"/>
      <c r="J193" s="10"/>
      <c r="K193" s="10"/>
      <c r="L193" s="10"/>
      <c r="M193" s="10"/>
      <c r="N193" s="378"/>
      <c r="O193" s="342"/>
      <c r="P193" s="342"/>
      <c r="Q193" s="342"/>
      <c r="R193" s="342"/>
      <c r="S193" s="342"/>
      <c r="T193" s="342"/>
      <c r="U193" s="378"/>
      <c r="V193" s="378"/>
    </row>
    <row r="194" spans="1:23" x14ac:dyDescent="0.25">
      <c r="A194" s="283"/>
      <c r="B194" s="283"/>
      <c r="C194" s="284"/>
      <c r="D194" s="283"/>
      <c r="E194" s="283"/>
      <c r="F194" s="283"/>
      <c r="G194" s="336"/>
      <c r="H194" s="7"/>
      <c r="I194" s="5"/>
      <c r="J194" s="8"/>
      <c r="K194" s="8"/>
      <c r="L194" s="8"/>
      <c r="M194" s="8"/>
      <c r="N194" s="351"/>
      <c r="O194" s="342"/>
      <c r="P194" s="342"/>
      <c r="Q194" s="342"/>
      <c r="R194" s="342"/>
      <c r="S194" s="342"/>
      <c r="T194" s="342"/>
      <c r="U194" s="351"/>
      <c r="V194" s="351"/>
      <c r="W194" s="3"/>
    </row>
    <row r="195" spans="1:23" ht="33" customHeight="1" x14ac:dyDescent="0.25">
      <c r="A195" s="401" t="s">
        <v>668</v>
      </c>
      <c r="B195" s="402"/>
      <c r="C195" s="402"/>
      <c r="D195" s="402"/>
      <c r="E195" s="402"/>
      <c r="F195" s="402"/>
      <c r="G195" s="402"/>
      <c r="H195" s="402"/>
      <c r="I195" s="402"/>
      <c r="J195" s="402"/>
      <c r="K195" s="402"/>
      <c r="L195" s="402"/>
      <c r="M195" s="402"/>
      <c r="N195" s="402"/>
      <c r="O195" s="402"/>
      <c r="P195" s="402"/>
      <c r="Q195" s="402"/>
      <c r="R195" s="402"/>
      <c r="S195" s="402"/>
      <c r="T195" s="402"/>
      <c r="U195" s="402"/>
      <c r="V195" s="176"/>
    </row>
    <row r="196" spans="1:23" x14ac:dyDescent="0.25">
      <c r="A196" s="281" t="s">
        <v>134</v>
      </c>
      <c r="B196" s="281" t="s">
        <v>613</v>
      </c>
      <c r="C196" s="281" t="s">
        <v>669</v>
      </c>
      <c r="D196" s="281" t="s">
        <v>1</v>
      </c>
      <c r="E196" s="281">
        <v>320</v>
      </c>
      <c r="F196" s="281">
        <v>462</v>
      </c>
      <c r="G196" s="347" t="s">
        <v>616</v>
      </c>
      <c r="H196" s="7" t="s">
        <v>644</v>
      </c>
      <c r="I196" s="53" t="s">
        <v>670</v>
      </c>
      <c r="J196" s="10">
        <v>0</v>
      </c>
      <c r="K196" s="10">
        <v>0</v>
      </c>
      <c r="L196" s="10">
        <v>0</v>
      </c>
      <c r="M196" s="10">
        <v>0</v>
      </c>
      <c r="N196" s="378">
        <f>(J200+K200+L200)/3</f>
        <v>2.6666666666666665</v>
      </c>
      <c r="O196" s="397">
        <v>375</v>
      </c>
      <c r="P196" s="397">
        <v>376</v>
      </c>
      <c r="Q196" s="397">
        <v>377</v>
      </c>
      <c r="R196" s="397">
        <v>216</v>
      </c>
      <c r="S196" s="397">
        <v>216</v>
      </c>
      <c r="T196" s="397">
        <v>217</v>
      </c>
      <c r="U196" s="378">
        <f>(N196/F196)*100</f>
        <v>0.57720057720057716</v>
      </c>
      <c r="V196" s="350">
        <f>MAX(J200:L200)/F196*100</f>
        <v>1.2987012987012987</v>
      </c>
      <c r="W196" s="3"/>
    </row>
    <row r="197" spans="1:23" ht="15" customHeight="1" x14ac:dyDescent="0.25">
      <c r="A197" s="282"/>
      <c r="B197" s="282"/>
      <c r="C197" s="282"/>
      <c r="D197" s="282"/>
      <c r="E197" s="282"/>
      <c r="F197" s="282"/>
      <c r="G197" s="348"/>
      <c r="H197" s="7" t="s">
        <v>646</v>
      </c>
      <c r="I197" s="60" t="s">
        <v>671</v>
      </c>
      <c r="J197" s="10">
        <v>3</v>
      </c>
      <c r="K197" s="10">
        <v>0</v>
      </c>
      <c r="L197" s="10">
        <v>0</v>
      </c>
      <c r="M197" s="10">
        <v>0</v>
      </c>
      <c r="N197" s="350"/>
      <c r="O197" s="406"/>
      <c r="P197" s="406"/>
      <c r="Q197" s="406"/>
      <c r="R197" s="406"/>
      <c r="S197" s="406"/>
      <c r="T197" s="406"/>
      <c r="U197" s="350"/>
      <c r="V197" s="350"/>
      <c r="W197" s="3"/>
    </row>
    <row r="198" spans="1:23" ht="15" customHeight="1" x14ac:dyDescent="0.25">
      <c r="A198" s="282"/>
      <c r="B198" s="282"/>
      <c r="C198" s="282"/>
      <c r="D198" s="282"/>
      <c r="E198" s="282"/>
      <c r="F198" s="282"/>
      <c r="G198" s="348"/>
      <c r="H198" s="7" t="s">
        <v>672</v>
      </c>
      <c r="I198" s="53" t="s">
        <v>673</v>
      </c>
      <c r="J198" s="10">
        <v>3</v>
      </c>
      <c r="K198" s="10">
        <v>1</v>
      </c>
      <c r="L198" s="10">
        <v>1</v>
      </c>
      <c r="M198" s="10">
        <v>3</v>
      </c>
      <c r="N198" s="350"/>
      <c r="O198" s="406"/>
      <c r="P198" s="406"/>
      <c r="Q198" s="406"/>
      <c r="R198" s="406"/>
      <c r="S198" s="406"/>
      <c r="T198" s="406"/>
      <c r="U198" s="350"/>
      <c r="V198" s="350"/>
      <c r="W198" s="3"/>
    </row>
    <row r="199" spans="1:23" ht="15" customHeight="1" x14ac:dyDescent="0.25">
      <c r="A199" s="282"/>
      <c r="B199" s="282"/>
      <c r="C199" s="282"/>
      <c r="D199" s="282"/>
      <c r="E199" s="282"/>
      <c r="F199" s="282"/>
      <c r="G199" s="348"/>
      <c r="H199" s="7" t="s">
        <v>674</v>
      </c>
      <c r="I199" s="53" t="s">
        <v>675</v>
      </c>
      <c r="J199" s="10">
        <v>0</v>
      </c>
      <c r="K199" s="10">
        <v>0</v>
      </c>
      <c r="L199" s="10">
        <v>0</v>
      </c>
      <c r="M199" s="10">
        <v>0</v>
      </c>
      <c r="N199" s="350"/>
      <c r="O199" s="406"/>
      <c r="P199" s="406"/>
      <c r="Q199" s="406"/>
      <c r="R199" s="406"/>
      <c r="S199" s="406"/>
      <c r="T199" s="406"/>
      <c r="U199" s="350"/>
      <c r="V199" s="350"/>
      <c r="W199" s="3"/>
    </row>
    <row r="200" spans="1:23" ht="15.75" customHeight="1" thickBot="1" x14ac:dyDescent="0.3">
      <c r="A200" s="332"/>
      <c r="B200" s="332"/>
      <c r="C200" s="332"/>
      <c r="D200" s="332"/>
      <c r="E200" s="332"/>
      <c r="F200" s="332"/>
      <c r="G200" s="360"/>
      <c r="H200" s="24"/>
      <c r="I200" s="27" t="s">
        <v>314</v>
      </c>
      <c r="J200" s="28">
        <f>SUM(J196:J199)</f>
        <v>6</v>
      </c>
      <c r="K200" s="28">
        <f>SUM(K196:K199)</f>
        <v>1</v>
      </c>
      <c r="L200" s="28">
        <f>SUM(L196:L199)</f>
        <v>1</v>
      </c>
      <c r="M200" s="28">
        <f>SUM(M196:M199)</f>
        <v>3</v>
      </c>
      <c r="N200" s="379"/>
      <c r="O200" s="407"/>
      <c r="P200" s="407"/>
      <c r="Q200" s="407"/>
      <c r="R200" s="407"/>
      <c r="S200" s="407"/>
      <c r="T200" s="407"/>
      <c r="U200" s="379"/>
      <c r="V200" s="379"/>
    </row>
    <row r="201" spans="1:23" ht="15" customHeight="1" x14ac:dyDescent="0.25">
      <c r="A201" s="331" t="s">
        <v>134</v>
      </c>
      <c r="B201" s="282" t="s">
        <v>613</v>
      </c>
      <c r="C201" s="283" t="s">
        <v>676</v>
      </c>
      <c r="D201" s="282" t="s">
        <v>1</v>
      </c>
      <c r="E201" s="283">
        <v>320</v>
      </c>
      <c r="F201" s="283">
        <v>462</v>
      </c>
      <c r="G201" s="335" t="s">
        <v>616</v>
      </c>
      <c r="H201" s="22"/>
      <c r="I201" s="25"/>
      <c r="J201" s="30"/>
      <c r="K201" s="30"/>
      <c r="L201" s="30"/>
      <c r="M201" s="30"/>
      <c r="N201" s="349">
        <f>(J203+K203+L203)/3</f>
        <v>0</v>
      </c>
      <c r="O201" s="382">
        <v>401</v>
      </c>
      <c r="P201" s="382">
        <v>405</v>
      </c>
      <c r="Q201" s="382">
        <v>405</v>
      </c>
      <c r="R201" s="382">
        <v>237</v>
      </c>
      <c r="S201" s="382">
        <v>237</v>
      </c>
      <c r="T201" s="382">
        <v>239</v>
      </c>
      <c r="U201" s="350">
        <f>(N201/F201)*100</f>
        <v>0</v>
      </c>
      <c r="V201" s="350">
        <f>MAX(J203:L203)/F201*100</f>
        <v>0</v>
      </c>
    </row>
    <row r="202" spans="1:23" ht="15" customHeight="1" x14ac:dyDescent="0.25">
      <c r="A202" s="282"/>
      <c r="B202" s="282"/>
      <c r="C202" s="284"/>
      <c r="D202" s="282"/>
      <c r="E202" s="284"/>
      <c r="F202" s="284"/>
      <c r="G202" s="336"/>
      <c r="H202" s="7"/>
      <c r="I202" s="7"/>
      <c r="J202" s="10"/>
      <c r="K202" s="10"/>
      <c r="L202" s="10"/>
      <c r="M202" s="8"/>
      <c r="N202" s="350"/>
      <c r="O202" s="342"/>
      <c r="P202" s="342"/>
      <c r="Q202" s="342"/>
      <c r="R202" s="342"/>
      <c r="S202" s="342"/>
      <c r="T202" s="342"/>
      <c r="U202" s="350"/>
      <c r="V202" s="350"/>
    </row>
    <row r="203" spans="1:23" x14ac:dyDescent="0.25">
      <c r="A203" s="282"/>
      <c r="B203" s="283"/>
      <c r="C203" s="284"/>
      <c r="D203" s="283"/>
      <c r="E203" s="281"/>
      <c r="F203" s="284"/>
      <c r="G203" s="336"/>
      <c r="H203" s="7"/>
      <c r="I203" s="173" t="s">
        <v>314</v>
      </c>
      <c r="J203" s="9">
        <f>SUM(J201:J202)</f>
        <v>0</v>
      </c>
      <c r="K203" s="9">
        <f>SUM(K201:K202)</f>
        <v>0</v>
      </c>
      <c r="L203" s="9">
        <f>SUM(L201:L202)</f>
        <v>0</v>
      </c>
      <c r="M203" s="39">
        <f>SUM(M201:M202)</f>
        <v>0</v>
      </c>
      <c r="N203" s="350"/>
      <c r="O203" s="342"/>
      <c r="P203" s="342"/>
      <c r="Q203" s="342"/>
      <c r="R203" s="342"/>
      <c r="S203" s="342"/>
      <c r="T203" s="342"/>
      <c r="U203" s="351"/>
      <c r="V203" s="351"/>
      <c r="W203" s="3"/>
    </row>
    <row r="204" spans="1:23" x14ac:dyDescent="0.25">
      <c r="A204" s="282"/>
      <c r="B204" s="282" t="s">
        <v>613</v>
      </c>
      <c r="C204" s="283" t="s">
        <v>676</v>
      </c>
      <c r="D204" s="282" t="s">
        <v>6</v>
      </c>
      <c r="E204" s="284">
        <v>630</v>
      </c>
      <c r="F204" s="284">
        <v>900</v>
      </c>
      <c r="G204" s="336" t="s">
        <v>616</v>
      </c>
      <c r="H204" s="7"/>
      <c r="I204" s="5"/>
      <c r="J204" s="8"/>
      <c r="K204" s="8"/>
      <c r="L204" s="8"/>
      <c r="M204" s="8"/>
      <c r="N204" s="378">
        <f>(J206+K206+L206)/3</f>
        <v>0</v>
      </c>
      <c r="O204" s="342">
        <v>405</v>
      </c>
      <c r="P204" s="342">
        <v>405</v>
      </c>
      <c r="Q204" s="342">
        <v>408</v>
      </c>
      <c r="R204" s="342">
        <v>235</v>
      </c>
      <c r="S204" s="342">
        <v>237</v>
      </c>
      <c r="T204" s="342">
        <v>238</v>
      </c>
      <c r="U204" s="378">
        <f>(N204/F204)*100</f>
        <v>0</v>
      </c>
      <c r="V204" s="378">
        <f>MAX(J206:L206)/F204*100</f>
        <v>0</v>
      </c>
      <c r="W204" s="3"/>
    </row>
    <row r="205" spans="1:23" x14ac:dyDescent="0.25">
      <c r="A205" s="282"/>
      <c r="B205" s="282"/>
      <c r="C205" s="284"/>
      <c r="D205" s="282"/>
      <c r="E205" s="284"/>
      <c r="F205" s="284"/>
      <c r="G205" s="336"/>
      <c r="H205" s="7"/>
      <c r="I205" s="7"/>
      <c r="J205" s="10"/>
      <c r="K205" s="10"/>
      <c r="L205" s="10"/>
      <c r="M205" s="8"/>
      <c r="N205" s="350"/>
      <c r="O205" s="342"/>
      <c r="P205" s="342"/>
      <c r="Q205" s="342"/>
      <c r="R205" s="342"/>
      <c r="S205" s="342"/>
      <c r="T205" s="342"/>
      <c r="U205" s="350"/>
      <c r="V205" s="350"/>
      <c r="W205" s="3"/>
    </row>
    <row r="206" spans="1:23" x14ac:dyDescent="0.25">
      <c r="A206" s="283"/>
      <c r="B206" s="283"/>
      <c r="C206" s="284"/>
      <c r="D206" s="283"/>
      <c r="E206" s="284"/>
      <c r="F206" s="284"/>
      <c r="G206" s="336"/>
      <c r="H206" s="7"/>
      <c r="I206" s="6" t="s">
        <v>314</v>
      </c>
      <c r="J206" s="9">
        <f>SUM(J204:J205)</f>
        <v>0</v>
      </c>
      <c r="K206" s="9">
        <f>SUM(K204:K205)</f>
        <v>0</v>
      </c>
      <c r="L206" s="9">
        <f>SUM(L204:L205)</f>
        <v>0</v>
      </c>
      <c r="M206" s="39">
        <f>SUM(M204:M205)</f>
        <v>0</v>
      </c>
      <c r="N206" s="351"/>
      <c r="O206" s="342"/>
      <c r="P206" s="342"/>
      <c r="Q206" s="342"/>
      <c r="R206" s="342"/>
      <c r="S206" s="342"/>
      <c r="T206" s="342"/>
      <c r="U206" s="351"/>
      <c r="V206" s="350"/>
      <c r="W206" s="3"/>
    </row>
    <row r="207" spans="1:23" ht="35.25" customHeight="1" x14ac:dyDescent="0.25">
      <c r="A207" s="401" t="s">
        <v>677</v>
      </c>
      <c r="B207" s="402"/>
      <c r="C207" s="402"/>
      <c r="D207" s="402"/>
      <c r="E207" s="402"/>
      <c r="F207" s="402"/>
      <c r="G207" s="402"/>
      <c r="H207" s="402"/>
      <c r="I207" s="402"/>
      <c r="J207" s="402"/>
      <c r="K207" s="402"/>
      <c r="L207" s="402"/>
      <c r="M207" s="402"/>
      <c r="N207" s="402"/>
      <c r="O207" s="402"/>
      <c r="P207" s="402"/>
      <c r="Q207" s="402"/>
      <c r="R207" s="402"/>
      <c r="S207" s="402"/>
      <c r="T207" s="402"/>
      <c r="U207" s="402"/>
      <c r="V207" s="176"/>
      <c r="W207" s="3"/>
    </row>
    <row r="208" spans="1:23" x14ac:dyDescent="0.25">
      <c r="A208" s="284" t="s">
        <v>134</v>
      </c>
      <c r="B208" s="284" t="s">
        <v>613</v>
      </c>
      <c r="C208" s="284" t="s">
        <v>5</v>
      </c>
      <c r="D208" s="281" t="s">
        <v>1</v>
      </c>
      <c r="E208" s="284">
        <v>630</v>
      </c>
      <c r="F208" s="284">
        <v>900</v>
      </c>
      <c r="G208" s="347" t="s">
        <v>616</v>
      </c>
      <c r="H208" s="7" t="s">
        <v>678</v>
      </c>
      <c r="I208" s="60" t="s">
        <v>679</v>
      </c>
      <c r="J208" s="10">
        <v>0</v>
      </c>
      <c r="K208" s="10">
        <v>0</v>
      </c>
      <c r="L208" s="10">
        <v>0</v>
      </c>
      <c r="M208" s="10">
        <v>0</v>
      </c>
      <c r="N208" s="339">
        <f>(J214+K214+L214)/3</f>
        <v>6.333333333333333</v>
      </c>
      <c r="O208" s="342">
        <v>398</v>
      </c>
      <c r="P208" s="342">
        <v>400</v>
      </c>
      <c r="Q208" s="342">
        <v>398</v>
      </c>
      <c r="R208" s="342">
        <v>227</v>
      </c>
      <c r="S208" s="342">
        <v>231</v>
      </c>
      <c r="T208" s="342">
        <v>230</v>
      </c>
      <c r="U208" s="378">
        <f>(N208/F208)*100</f>
        <v>0.70370370370370372</v>
      </c>
      <c r="V208" s="350">
        <f>MAX(J214:L214)/F208*100</f>
        <v>0.88888888888888884</v>
      </c>
      <c r="W208" s="3"/>
    </row>
    <row r="209" spans="1:23" x14ac:dyDescent="0.25">
      <c r="A209" s="284"/>
      <c r="B209" s="284"/>
      <c r="C209" s="284"/>
      <c r="D209" s="282"/>
      <c r="E209" s="284"/>
      <c r="F209" s="284"/>
      <c r="G209" s="348"/>
      <c r="H209" s="7" t="s">
        <v>644</v>
      </c>
      <c r="I209" s="60" t="s">
        <v>680</v>
      </c>
      <c r="J209" s="10">
        <v>6</v>
      </c>
      <c r="K209" s="10">
        <v>2</v>
      </c>
      <c r="L209" s="10">
        <v>5</v>
      </c>
      <c r="M209" s="10">
        <v>1</v>
      </c>
      <c r="N209" s="339"/>
      <c r="O209" s="342"/>
      <c r="P209" s="342"/>
      <c r="Q209" s="342"/>
      <c r="R209" s="342"/>
      <c r="S209" s="342"/>
      <c r="T209" s="342"/>
      <c r="U209" s="350"/>
      <c r="V209" s="350"/>
    </row>
    <row r="210" spans="1:23" ht="15" customHeight="1" x14ac:dyDescent="0.25">
      <c r="A210" s="284"/>
      <c r="B210" s="284"/>
      <c r="C210" s="284"/>
      <c r="D210" s="282"/>
      <c r="E210" s="284"/>
      <c r="F210" s="284"/>
      <c r="G210" s="348"/>
      <c r="H210" s="7" t="s">
        <v>646</v>
      </c>
      <c r="I210" s="60" t="s">
        <v>681</v>
      </c>
      <c r="J210" s="10">
        <v>0</v>
      </c>
      <c r="K210" s="10">
        <v>0</v>
      </c>
      <c r="L210" s="10">
        <v>0</v>
      </c>
      <c r="M210" s="10">
        <v>0</v>
      </c>
      <c r="N210" s="339"/>
      <c r="O210" s="342"/>
      <c r="P210" s="342"/>
      <c r="Q210" s="342"/>
      <c r="R210" s="342"/>
      <c r="S210" s="342"/>
      <c r="T210" s="342"/>
      <c r="U210" s="350"/>
      <c r="V210" s="350"/>
    </row>
    <row r="211" spans="1:23" x14ac:dyDescent="0.25">
      <c r="A211" s="284"/>
      <c r="B211" s="284"/>
      <c r="C211" s="284"/>
      <c r="D211" s="282"/>
      <c r="E211" s="284"/>
      <c r="F211" s="284"/>
      <c r="G211" s="348"/>
      <c r="H211" s="7" t="s">
        <v>652</v>
      </c>
      <c r="I211" s="60" t="s">
        <v>682</v>
      </c>
      <c r="J211" s="10">
        <v>0</v>
      </c>
      <c r="K211" s="10">
        <v>0</v>
      </c>
      <c r="L211" s="10">
        <v>0</v>
      </c>
      <c r="M211" s="10">
        <v>1</v>
      </c>
      <c r="N211" s="339"/>
      <c r="O211" s="342"/>
      <c r="P211" s="342"/>
      <c r="Q211" s="342"/>
      <c r="R211" s="342"/>
      <c r="S211" s="342"/>
      <c r="T211" s="342"/>
      <c r="U211" s="350"/>
      <c r="V211" s="350"/>
      <c r="W211" s="3"/>
    </row>
    <row r="212" spans="1:23" x14ac:dyDescent="0.25">
      <c r="A212" s="284"/>
      <c r="B212" s="284"/>
      <c r="C212" s="284"/>
      <c r="D212" s="282"/>
      <c r="E212" s="284"/>
      <c r="F212" s="284"/>
      <c r="G212" s="348"/>
      <c r="H212" s="7" t="s">
        <v>632</v>
      </c>
      <c r="I212" s="60" t="s">
        <v>188</v>
      </c>
      <c r="J212" s="10">
        <v>0</v>
      </c>
      <c r="K212" s="10">
        <v>0</v>
      </c>
      <c r="L212" s="10">
        <v>0</v>
      </c>
      <c r="M212" s="10">
        <v>0</v>
      </c>
      <c r="N212" s="339"/>
      <c r="O212" s="342"/>
      <c r="P212" s="342"/>
      <c r="Q212" s="342"/>
      <c r="R212" s="342"/>
      <c r="S212" s="342"/>
      <c r="T212" s="342"/>
      <c r="U212" s="350"/>
      <c r="V212" s="350"/>
      <c r="W212" s="3"/>
    </row>
    <row r="213" spans="1:23" x14ac:dyDescent="0.25">
      <c r="A213" s="284"/>
      <c r="B213" s="284"/>
      <c r="C213" s="284"/>
      <c r="D213" s="282"/>
      <c r="E213" s="284"/>
      <c r="F213" s="284"/>
      <c r="G213" s="348"/>
      <c r="H213" s="7" t="s">
        <v>654</v>
      </c>
      <c r="I213" s="60" t="s">
        <v>683</v>
      </c>
      <c r="J213" s="10">
        <v>2</v>
      </c>
      <c r="K213" s="10">
        <v>1</v>
      </c>
      <c r="L213" s="10">
        <v>3</v>
      </c>
      <c r="M213" s="10">
        <v>6</v>
      </c>
      <c r="N213" s="339"/>
      <c r="O213" s="342"/>
      <c r="P213" s="342"/>
      <c r="Q213" s="342"/>
      <c r="R213" s="342"/>
      <c r="S213" s="342"/>
      <c r="T213" s="342"/>
      <c r="U213" s="350"/>
      <c r="V213" s="350"/>
      <c r="W213" s="3"/>
    </row>
    <row r="214" spans="1:23" ht="12.6" thickBot="1" x14ac:dyDescent="0.3">
      <c r="A214" s="330"/>
      <c r="B214" s="334"/>
      <c r="C214" s="334"/>
      <c r="D214" s="332"/>
      <c r="E214" s="334"/>
      <c r="F214" s="334"/>
      <c r="G214" s="348"/>
      <c r="H214" s="24"/>
      <c r="I214" s="27" t="s">
        <v>314</v>
      </c>
      <c r="J214" s="28">
        <f>SUM(J208:J213)</f>
        <v>8</v>
      </c>
      <c r="K214" s="28">
        <f>SUM(K208:K213)</f>
        <v>3</v>
      </c>
      <c r="L214" s="28">
        <f>SUM(L208:L213)</f>
        <v>8</v>
      </c>
      <c r="M214" s="28">
        <f>SUM(M208:M213)</f>
        <v>8</v>
      </c>
      <c r="N214" s="340"/>
      <c r="O214" s="343"/>
      <c r="P214" s="343"/>
      <c r="Q214" s="343"/>
      <c r="R214" s="343"/>
      <c r="S214" s="343"/>
      <c r="T214" s="343"/>
      <c r="U214" s="379"/>
      <c r="V214" s="379"/>
      <c r="W214" s="3"/>
    </row>
    <row r="215" spans="1:23" ht="15" customHeight="1" x14ac:dyDescent="0.25">
      <c r="A215" s="331" t="s">
        <v>134</v>
      </c>
      <c r="B215" s="331" t="s">
        <v>613</v>
      </c>
      <c r="C215" s="331" t="s">
        <v>164</v>
      </c>
      <c r="D215" s="331" t="s">
        <v>1</v>
      </c>
      <c r="E215" s="331">
        <v>630</v>
      </c>
      <c r="F215" s="331">
        <v>900</v>
      </c>
      <c r="G215" s="408" t="s">
        <v>616</v>
      </c>
      <c r="H215" s="7" t="s">
        <v>684</v>
      </c>
      <c r="I215" s="181" t="s">
        <v>685</v>
      </c>
      <c r="J215" s="23">
        <v>25</v>
      </c>
      <c r="K215" s="23">
        <v>2</v>
      </c>
      <c r="L215" s="23">
        <v>1</v>
      </c>
      <c r="M215" s="23">
        <v>14</v>
      </c>
      <c r="N215" s="349">
        <f>(J219+K219+L219)/3</f>
        <v>45.666666666666664</v>
      </c>
      <c r="O215" s="354">
        <v>415</v>
      </c>
      <c r="P215" s="354">
        <v>415</v>
      </c>
      <c r="Q215" s="354">
        <v>415</v>
      </c>
      <c r="R215" s="354">
        <v>229</v>
      </c>
      <c r="S215" s="354">
        <v>239</v>
      </c>
      <c r="T215" s="354">
        <v>249</v>
      </c>
      <c r="U215" s="349">
        <f>(N215/F215)*100</f>
        <v>5.0740740740740735</v>
      </c>
      <c r="V215" s="349">
        <f>MAX(J219:L219)/F215*100</f>
        <v>9.1111111111111107</v>
      </c>
    </row>
    <row r="216" spans="1:23" ht="15" customHeight="1" x14ac:dyDescent="0.25">
      <c r="A216" s="282"/>
      <c r="B216" s="282"/>
      <c r="C216" s="282"/>
      <c r="D216" s="282"/>
      <c r="E216" s="282"/>
      <c r="F216" s="282"/>
      <c r="G216" s="409"/>
      <c r="H216" s="7" t="s">
        <v>657</v>
      </c>
      <c r="I216" s="60" t="s">
        <v>620</v>
      </c>
      <c r="J216" s="10">
        <v>33</v>
      </c>
      <c r="K216" s="10">
        <v>0</v>
      </c>
      <c r="L216" s="10">
        <v>8</v>
      </c>
      <c r="M216" s="10">
        <v>0</v>
      </c>
      <c r="N216" s="350"/>
      <c r="O216" s="355"/>
      <c r="P216" s="355"/>
      <c r="Q216" s="355"/>
      <c r="R216" s="355"/>
      <c r="S216" s="355"/>
      <c r="T216" s="355"/>
      <c r="U216" s="350"/>
      <c r="V216" s="350"/>
    </row>
    <row r="217" spans="1:23" ht="15" customHeight="1" x14ac:dyDescent="0.25">
      <c r="A217" s="282"/>
      <c r="B217" s="282"/>
      <c r="C217" s="282"/>
      <c r="D217" s="282"/>
      <c r="E217" s="282"/>
      <c r="F217" s="282"/>
      <c r="G217" s="409"/>
      <c r="H217" s="7" t="s">
        <v>641</v>
      </c>
      <c r="I217" s="53" t="s">
        <v>686</v>
      </c>
      <c r="J217" s="8">
        <v>9</v>
      </c>
      <c r="K217" s="8">
        <v>16</v>
      </c>
      <c r="L217" s="8">
        <v>10</v>
      </c>
      <c r="M217" s="8">
        <v>5</v>
      </c>
      <c r="N217" s="350"/>
      <c r="O217" s="355"/>
      <c r="P217" s="355"/>
      <c r="Q217" s="355"/>
      <c r="R217" s="355"/>
      <c r="S217" s="355"/>
      <c r="T217" s="355"/>
      <c r="U217" s="350"/>
      <c r="V217" s="350"/>
      <c r="W217" s="3"/>
    </row>
    <row r="218" spans="1:23" ht="22.5" customHeight="1" x14ac:dyDescent="0.25">
      <c r="A218" s="282"/>
      <c r="B218" s="282"/>
      <c r="C218" s="282"/>
      <c r="D218" s="282"/>
      <c r="E218" s="282"/>
      <c r="F218" s="282"/>
      <c r="G218" s="409"/>
      <c r="H218" s="7" t="s">
        <v>687</v>
      </c>
      <c r="I218" s="60" t="s">
        <v>688</v>
      </c>
      <c r="J218" s="10">
        <v>15</v>
      </c>
      <c r="K218" s="10">
        <v>13</v>
      </c>
      <c r="L218" s="10">
        <v>5</v>
      </c>
      <c r="M218" s="10">
        <v>0</v>
      </c>
      <c r="N218" s="350"/>
      <c r="O218" s="355"/>
      <c r="P218" s="355"/>
      <c r="Q218" s="355"/>
      <c r="R218" s="355"/>
      <c r="S218" s="355"/>
      <c r="T218" s="355"/>
      <c r="U218" s="350"/>
      <c r="V218" s="350"/>
      <c r="W218" s="3"/>
    </row>
    <row r="219" spans="1:23" ht="16.5" customHeight="1" x14ac:dyDescent="0.25">
      <c r="A219" s="282"/>
      <c r="B219" s="283"/>
      <c r="C219" s="283"/>
      <c r="D219" s="283"/>
      <c r="E219" s="283"/>
      <c r="F219" s="283"/>
      <c r="G219" s="410"/>
      <c r="H219" s="7"/>
      <c r="I219" s="6" t="s">
        <v>314</v>
      </c>
      <c r="J219" s="9">
        <f>SUM(J215:J218)</f>
        <v>82</v>
      </c>
      <c r="K219" s="9">
        <f>SUM(K215:K218)</f>
        <v>31</v>
      </c>
      <c r="L219" s="9">
        <f>SUM(L215:L218)</f>
        <v>24</v>
      </c>
      <c r="M219" s="9">
        <f>SUM(M215:M218)</f>
        <v>19</v>
      </c>
      <c r="N219" s="351"/>
      <c r="O219" s="382"/>
      <c r="P219" s="382"/>
      <c r="Q219" s="382"/>
      <c r="R219" s="382"/>
      <c r="S219" s="382"/>
      <c r="T219" s="382"/>
      <c r="U219" s="351"/>
      <c r="V219" s="351"/>
      <c r="W219" s="3"/>
    </row>
    <row r="220" spans="1:23" ht="15" customHeight="1" x14ac:dyDescent="0.25">
      <c r="A220" s="282"/>
      <c r="B220" s="281" t="s">
        <v>613</v>
      </c>
      <c r="C220" s="281" t="s">
        <v>164</v>
      </c>
      <c r="D220" s="281" t="s">
        <v>6</v>
      </c>
      <c r="E220" s="281">
        <v>630</v>
      </c>
      <c r="F220" s="281">
        <v>900</v>
      </c>
      <c r="G220" s="411" t="s">
        <v>616</v>
      </c>
      <c r="H220" s="7" t="s">
        <v>617</v>
      </c>
      <c r="I220" s="181" t="s">
        <v>689</v>
      </c>
      <c r="J220" s="10">
        <v>23</v>
      </c>
      <c r="K220" s="10">
        <v>23</v>
      </c>
      <c r="L220" s="10">
        <v>18</v>
      </c>
      <c r="M220" s="10">
        <v>10</v>
      </c>
      <c r="N220" s="378">
        <f>(J223+K223+L223)/3</f>
        <v>81</v>
      </c>
      <c r="O220" s="361">
        <v>415</v>
      </c>
      <c r="P220" s="361">
        <v>415</v>
      </c>
      <c r="Q220" s="361">
        <v>415</v>
      </c>
      <c r="R220" s="361">
        <v>237</v>
      </c>
      <c r="S220" s="361">
        <v>237</v>
      </c>
      <c r="T220" s="361">
        <v>242</v>
      </c>
      <c r="U220" s="378">
        <f>(N220/F220)*100</f>
        <v>9</v>
      </c>
      <c r="V220" s="378">
        <f>MAX(J223:L223)/F220*100</f>
        <v>10.666666666666668</v>
      </c>
      <c r="W220" s="3"/>
    </row>
    <row r="221" spans="1:23" ht="15" customHeight="1" x14ac:dyDescent="0.25">
      <c r="A221" s="282"/>
      <c r="B221" s="282"/>
      <c r="C221" s="282"/>
      <c r="D221" s="282"/>
      <c r="E221" s="282"/>
      <c r="F221" s="282"/>
      <c r="G221" s="409"/>
      <c r="H221" s="7" t="s">
        <v>637</v>
      </c>
      <c r="I221" s="60" t="s">
        <v>690</v>
      </c>
      <c r="J221" s="8">
        <v>39</v>
      </c>
      <c r="K221" s="8">
        <v>37</v>
      </c>
      <c r="L221" s="8">
        <v>16</v>
      </c>
      <c r="M221" s="8">
        <v>14</v>
      </c>
      <c r="N221" s="350"/>
      <c r="O221" s="353"/>
      <c r="P221" s="353"/>
      <c r="Q221" s="353"/>
      <c r="R221" s="353"/>
      <c r="S221" s="353"/>
      <c r="T221" s="353"/>
      <c r="U221" s="350"/>
      <c r="V221" s="350"/>
    </row>
    <row r="222" spans="1:23" ht="15" customHeight="1" x14ac:dyDescent="0.25">
      <c r="A222" s="282"/>
      <c r="B222" s="282"/>
      <c r="C222" s="282"/>
      <c r="D222" s="282"/>
      <c r="E222" s="282"/>
      <c r="F222" s="282"/>
      <c r="G222" s="409"/>
      <c r="H222" s="7" t="s">
        <v>639</v>
      </c>
      <c r="I222" s="53" t="s">
        <v>691</v>
      </c>
      <c r="J222" s="10">
        <v>30</v>
      </c>
      <c r="K222" s="10">
        <v>36</v>
      </c>
      <c r="L222" s="10">
        <v>21</v>
      </c>
      <c r="M222" s="10">
        <v>12</v>
      </c>
      <c r="N222" s="350"/>
      <c r="O222" s="353"/>
      <c r="P222" s="353"/>
      <c r="Q222" s="353"/>
      <c r="R222" s="353"/>
      <c r="S222" s="353"/>
      <c r="T222" s="353"/>
      <c r="U222" s="350"/>
      <c r="V222" s="350"/>
    </row>
    <row r="223" spans="1:23" s="16" customFormat="1" ht="15.75" customHeight="1" thickBot="1" x14ac:dyDescent="0.3">
      <c r="A223" s="332"/>
      <c r="B223" s="332"/>
      <c r="C223" s="332"/>
      <c r="D223" s="332"/>
      <c r="E223" s="332"/>
      <c r="F223" s="332"/>
      <c r="G223" s="412"/>
      <c r="H223" s="154"/>
      <c r="I223" s="27" t="s">
        <v>314</v>
      </c>
      <c r="J223" s="167">
        <f>SUM(J220:J222)</f>
        <v>92</v>
      </c>
      <c r="K223" s="167">
        <f>SUM(K220:K222)</f>
        <v>96</v>
      </c>
      <c r="L223" s="167">
        <f>SUM(L220:L222)</f>
        <v>55</v>
      </c>
      <c r="M223" s="167">
        <f>SUM(M220:M222)</f>
        <v>36</v>
      </c>
      <c r="N223" s="379"/>
      <c r="O223" s="413"/>
      <c r="P223" s="413"/>
      <c r="Q223" s="413"/>
      <c r="R223" s="413"/>
      <c r="S223" s="413"/>
      <c r="T223" s="413"/>
      <c r="U223" s="379"/>
      <c r="V223" s="379"/>
      <c r="W223" s="17"/>
    </row>
    <row r="224" spans="1:23" s="16" customFormat="1" ht="15" customHeight="1" x14ac:dyDescent="0.25">
      <c r="A224" s="282" t="s">
        <v>134</v>
      </c>
      <c r="B224" s="282" t="s">
        <v>613</v>
      </c>
      <c r="C224" s="282" t="s">
        <v>692</v>
      </c>
      <c r="D224" s="282" t="s">
        <v>1</v>
      </c>
      <c r="E224" s="282">
        <v>400</v>
      </c>
      <c r="F224" s="282">
        <v>577.4</v>
      </c>
      <c r="G224" s="348" t="s">
        <v>616</v>
      </c>
      <c r="H224" s="7" t="s">
        <v>678</v>
      </c>
      <c r="I224" s="181" t="s">
        <v>693</v>
      </c>
      <c r="J224" s="23">
        <v>5</v>
      </c>
      <c r="K224" s="23">
        <v>14</v>
      </c>
      <c r="L224" s="23">
        <v>2</v>
      </c>
      <c r="M224" s="23">
        <v>0</v>
      </c>
      <c r="N224" s="350">
        <f>(J229+K229+L229)/3</f>
        <v>75.333333333333329</v>
      </c>
      <c r="O224" s="355">
        <v>402</v>
      </c>
      <c r="P224" s="355">
        <v>402</v>
      </c>
      <c r="Q224" s="355">
        <v>402</v>
      </c>
      <c r="R224" s="355">
        <v>232</v>
      </c>
      <c r="S224" s="355">
        <v>230</v>
      </c>
      <c r="T224" s="355">
        <v>232</v>
      </c>
      <c r="U224" s="350">
        <f>(N224/F224)*100</f>
        <v>13.046992264172728</v>
      </c>
      <c r="V224" s="350">
        <f>MAX(J229:L229)/F224*100</f>
        <v>14.547973675095255</v>
      </c>
      <c r="W224" s="17"/>
    </row>
    <row r="225" spans="1:23" s="16" customFormat="1" ht="24" x14ac:dyDescent="0.25">
      <c r="A225" s="282"/>
      <c r="B225" s="282"/>
      <c r="C225" s="282"/>
      <c r="D225" s="282"/>
      <c r="E225" s="282"/>
      <c r="F225" s="282"/>
      <c r="G225" s="348"/>
      <c r="H225" s="7" t="s">
        <v>617</v>
      </c>
      <c r="I225" s="60" t="s">
        <v>694</v>
      </c>
      <c r="J225" s="10">
        <v>23</v>
      </c>
      <c r="K225" s="10">
        <v>28</v>
      </c>
      <c r="L225" s="10">
        <v>27</v>
      </c>
      <c r="M225" s="10">
        <v>4</v>
      </c>
      <c r="N225" s="350"/>
      <c r="O225" s="355"/>
      <c r="P225" s="355"/>
      <c r="Q225" s="355"/>
      <c r="R225" s="355"/>
      <c r="S225" s="355"/>
      <c r="T225" s="355"/>
      <c r="U225" s="350"/>
      <c r="V225" s="350"/>
      <c r="W225" s="17"/>
    </row>
    <row r="226" spans="1:23" s="16" customFormat="1" ht="15" customHeight="1" x14ac:dyDescent="0.25">
      <c r="A226" s="282"/>
      <c r="B226" s="282"/>
      <c r="C226" s="282"/>
      <c r="D226" s="282"/>
      <c r="E226" s="282"/>
      <c r="F226" s="282"/>
      <c r="G226" s="348"/>
      <c r="H226" s="7" t="s">
        <v>636</v>
      </c>
      <c r="I226" s="60" t="s">
        <v>695</v>
      </c>
      <c r="J226" s="10">
        <v>21</v>
      </c>
      <c r="K226" s="10">
        <v>12</v>
      </c>
      <c r="L226" s="10">
        <v>24</v>
      </c>
      <c r="M226" s="10">
        <v>5</v>
      </c>
      <c r="N226" s="350"/>
      <c r="O226" s="355"/>
      <c r="P226" s="355"/>
      <c r="Q226" s="355"/>
      <c r="R226" s="355"/>
      <c r="S226" s="355"/>
      <c r="T226" s="355"/>
      <c r="U226" s="350"/>
      <c r="V226" s="350"/>
    </row>
    <row r="227" spans="1:23" s="16" customFormat="1" x14ac:dyDescent="0.25">
      <c r="A227" s="282"/>
      <c r="B227" s="282"/>
      <c r="C227" s="282"/>
      <c r="D227" s="282"/>
      <c r="E227" s="282"/>
      <c r="F227" s="282"/>
      <c r="G227" s="348"/>
      <c r="H227" s="7" t="s">
        <v>636</v>
      </c>
      <c r="I227" s="60" t="s">
        <v>620</v>
      </c>
      <c r="J227" s="10">
        <v>7</v>
      </c>
      <c r="K227" s="10">
        <v>8</v>
      </c>
      <c r="L227" s="10">
        <v>8</v>
      </c>
      <c r="M227" s="10">
        <v>1</v>
      </c>
      <c r="N227" s="350"/>
      <c r="O227" s="355"/>
      <c r="P227" s="355"/>
      <c r="Q227" s="355"/>
      <c r="R227" s="355"/>
      <c r="S227" s="355"/>
      <c r="T227" s="355"/>
      <c r="U227" s="350"/>
      <c r="V227" s="350"/>
      <c r="W227" s="17"/>
    </row>
    <row r="228" spans="1:23" s="16" customFormat="1" x14ac:dyDescent="0.25">
      <c r="A228" s="282"/>
      <c r="B228" s="282"/>
      <c r="C228" s="282"/>
      <c r="D228" s="282"/>
      <c r="E228" s="282"/>
      <c r="F228" s="282"/>
      <c r="G228" s="348"/>
      <c r="H228" s="7" t="s">
        <v>637</v>
      </c>
      <c r="I228" s="60" t="s">
        <v>696</v>
      </c>
      <c r="J228" s="10">
        <v>18</v>
      </c>
      <c r="K228" s="10">
        <v>22</v>
      </c>
      <c r="L228" s="10">
        <v>7</v>
      </c>
      <c r="M228" s="10">
        <v>3</v>
      </c>
      <c r="N228" s="350"/>
      <c r="O228" s="355"/>
      <c r="P228" s="355"/>
      <c r="Q228" s="355"/>
      <c r="R228" s="355"/>
      <c r="S228" s="355"/>
      <c r="T228" s="355"/>
      <c r="U228" s="350"/>
      <c r="V228" s="350"/>
      <c r="W228" s="17"/>
    </row>
    <row r="229" spans="1:23" s="16" customFormat="1" ht="12.6" thickBot="1" x14ac:dyDescent="0.3">
      <c r="A229" s="332"/>
      <c r="B229" s="332"/>
      <c r="C229" s="332"/>
      <c r="D229" s="332"/>
      <c r="E229" s="332"/>
      <c r="F229" s="332"/>
      <c r="G229" s="360"/>
      <c r="H229" s="24"/>
      <c r="I229" s="27" t="s">
        <v>314</v>
      </c>
      <c r="J229" s="28">
        <f>SUM(J224:J228)</f>
        <v>74</v>
      </c>
      <c r="K229" s="28">
        <f>SUM(K224:K228)</f>
        <v>84</v>
      </c>
      <c r="L229" s="28">
        <f>SUM(L224:L228)</f>
        <v>68</v>
      </c>
      <c r="M229" s="28">
        <f>SUM(M224:M228)</f>
        <v>13</v>
      </c>
      <c r="N229" s="379"/>
      <c r="O229" s="357"/>
      <c r="P229" s="357"/>
      <c r="Q229" s="357"/>
      <c r="R229" s="357"/>
      <c r="S229" s="357"/>
      <c r="T229" s="357"/>
      <c r="U229" s="379"/>
      <c r="V229" s="379"/>
      <c r="W229" s="17"/>
    </row>
    <row r="230" spans="1:23" s="16" customFormat="1" x14ac:dyDescent="0.25">
      <c r="A230" s="331" t="s">
        <v>134</v>
      </c>
      <c r="B230" s="283" t="s">
        <v>613</v>
      </c>
      <c r="C230" s="283" t="s">
        <v>697</v>
      </c>
      <c r="D230" s="282" t="s">
        <v>1</v>
      </c>
      <c r="E230" s="283">
        <v>560</v>
      </c>
      <c r="F230" s="283">
        <v>808</v>
      </c>
      <c r="G230" s="335" t="s">
        <v>616</v>
      </c>
      <c r="H230" s="22"/>
      <c r="I230" s="22"/>
      <c r="J230" s="23"/>
      <c r="K230" s="23"/>
      <c r="L230" s="23"/>
      <c r="M230" s="23"/>
      <c r="N230" s="351">
        <f>(J231+K231+L231)/3</f>
        <v>0</v>
      </c>
      <c r="O230" s="382">
        <v>405</v>
      </c>
      <c r="P230" s="382">
        <v>405</v>
      </c>
      <c r="Q230" s="382">
        <v>398</v>
      </c>
      <c r="R230" s="382">
        <v>225</v>
      </c>
      <c r="S230" s="382">
        <v>231</v>
      </c>
      <c r="T230" s="382">
        <v>230</v>
      </c>
      <c r="U230" s="377">
        <f>(N230/F230)*100</f>
        <v>0</v>
      </c>
      <c r="V230" s="377">
        <f>MAX(J231:L231)/F230*100</f>
        <v>0</v>
      </c>
      <c r="W230" s="17"/>
    </row>
    <row r="231" spans="1:23" s="16" customFormat="1" ht="15" customHeight="1" x14ac:dyDescent="0.25">
      <c r="A231" s="282"/>
      <c r="B231" s="284"/>
      <c r="C231" s="284"/>
      <c r="D231" s="283"/>
      <c r="E231" s="284"/>
      <c r="F231" s="284"/>
      <c r="G231" s="336"/>
      <c r="H231" s="7"/>
      <c r="I231" s="6" t="s">
        <v>314</v>
      </c>
      <c r="J231" s="9">
        <f>SUM(J230:J230)</f>
        <v>0</v>
      </c>
      <c r="K231" s="9">
        <f>SUM(K230:K230)</f>
        <v>0</v>
      </c>
      <c r="L231" s="9">
        <f>SUM(L230:L230)</f>
        <v>0</v>
      </c>
      <c r="M231" s="9">
        <f>SUM(M230:M230)</f>
        <v>0</v>
      </c>
      <c r="N231" s="339"/>
      <c r="O231" s="342"/>
      <c r="P231" s="342"/>
      <c r="Q231" s="342"/>
      <c r="R231" s="342"/>
      <c r="S231" s="342"/>
      <c r="T231" s="342"/>
      <c r="U231" s="405"/>
      <c r="V231" s="405"/>
      <c r="W231" s="17"/>
    </row>
    <row r="232" spans="1:23" s="16" customFormat="1" ht="15" customHeight="1" x14ac:dyDescent="0.25">
      <c r="A232" s="282"/>
      <c r="B232" s="284" t="s">
        <v>613</v>
      </c>
      <c r="C232" s="284" t="s">
        <v>697</v>
      </c>
      <c r="D232" s="281" t="s">
        <v>6</v>
      </c>
      <c r="E232" s="284">
        <v>560</v>
      </c>
      <c r="F232" s="284">
        <v>808</v>
      </c>
      <c r="G232" s="336" t="s">
        <v>616</v>
      </c>
      <c r="H232" s="7"/>
      <c r="I232" s="22"/>
      <c r="J232" s="10"/>
      <c r="K232" s="10"/>
      <c r="L232" s="10"/>
      <c r="M232" s="10"/>
      <c r="N232" s="339">
        <f>(J233+K233+L233)/3</f>
        <v>0</v>
      </c>
      <c r="O232" s="342">
        <v>410</v>
      </c>
      <c r="P232" s="342">
        <v>390</v>
      </c>
      <c r="Q232" s="342">
        <v>390</v>
      </c>
      <c r="R232" s="342">
        <v>228</v>
      </c>
      <c r="S232" s="342">
        <v>229</v>
      </c>
      <c r="T232" s="342">
        <v>229</v>
      </c>
      <c r="U232" s="211">
        <f>(N232/F232)*100</f>
        <v>0</v>
      </c>
      <c r="V232" s="211">
        <f>MAX(J233:L233)/F232*100</f>
        <v>0</v>
      </c>
      <c r="W232" s="17"/>
    </row>
    <row r="233" spans="1:23" ht="15.75" customHeight="1" x14ac:dyDescent="0.25">
      <c r="A233" s="283"/>
      <c r="B233" s="284"/>
      <c r="C233" s="284"/>
      <c r="D233" s="283"/>
      <c r="E233" s="284"/>
      <c r="F233" s="284"/>
      <c r="G233" s="336"/>
      <c r="H233" s="7"/>
      <c r="I233" s="6" t="s">
        <v>314</v>
      </c>
      <c r="J233" s="9">
        <f>SUM(J232:J232)</f>
        <v>0</v>
      </c>
      <c r="K233" s="9">
        <f>SUM(K232:K232)</f>
        <v>0</v>
      </c>
      <c r="L233" s="9">
        <f>SUM(L232:L232)</f>
        <v>0</v>
      </c>
      <c r="M233" s="9">
        <f>SUM(M232:M232)</f>
        <v>0</v>
      </c>
      <c r="N233" s="339"/>
      <c r="O233" s="342"/>
      <c r="P233" s="342"/>
      <c r="Q233" s="342"/>
      <c r="R233" s="342"/>
      <c r="S233" s="342"/>
      <c r="T233" s="342"/>
      <c r="U233" s="405"/>
      <c r="V233" s="405"/>
      <c r="W233" s="3"/>
    </row>
    <row r="234" spans="1:23" ht="35.25" customHeight="1" x14ac:dyDescent="0.25">
      <c r="A234" s="401" t="s">
        <v>698</v>
      </c>
      <c r="B234" s="402"/>
      <c r="C234" s="402"/>
      <c r="D234" s="402"/>
      <c r="E234" s="402"/>
      <c r="F234" s="402"/>
      <c r="G234" s="402"/>
      <c r="H234" s="402"/>
      <c r="I234" s="402"/>
      <c r="J234" s="402"/>
      <c r="K234" s="402"/>
      <c r="L234" s="402"/>
      <c r="M234" s="402"/>
      <c r="N234" s="402"/>
      <c r="O234" s="402"/>
      <c r="P234" s="402"/>
      <c r="Q234" s="402"/>
      <c r="R234" s="402"/>
      <c r="S234" s="402"/>
      <c r="T234" s="402"/>
      <c r="U234" s="402"/>
      <c r="V234" s="175"/>
    </row>
    <row r="235" spans="1:23" ht="15" customHeight="1" x14ac:dyDescent="0.25">
      <c r="A235" s="281" t="s">
        <v>134</v>
      </c>
      <c r="B235" s="281" t="s">
        <v>613</v>
      </c>
      <c r="C235" s="281" t="s">
        <v>699</v>
      </c>
      <c r="D235" s="281" t="s">
        <v>1</v>
      </c>
      <c r="E235" s="281">
        <v>100</v>
      </c>
      <c r="F235" s="281">
        <v>144</v>
      </c>
      <c r="G235" s="281" t="s">
        <v>616</v>
      </c>
      <c r="H235" s="7" t="s">
        <v>678</v>
      </c>
      <c r="I235" s="182" t="s">
        <v>700</v>
      </c>
      <c r="J235" s="7">
        <v>0</v>
      </c>
      <c r="K235" s="7">
        <v>0</v>
      </c>
      <c r="L235" s="7">
        <v>0</v>
      </c>
      <c r="M235" s="7">
        <v>0</v>
      </c>
      <c r="N235" s="289">
        <f>(J243+K243+L243)/3</f>
        <v>89</v>
      </c>
      <c r="O235" s="281">
        <v>393</v>
      </c>
      <c r="P235" s="281">
        <v>392</v>
      </c>
      <c r="Q235" s="281">
        <v>390</v>
      </c>
      <c r="R235" s="281">
        <v>224</v>
      </c>
      <c r="S235" s="281">
        <v>226</v>
      </c>
      <c r="T235" s="281">
        <v>226</v>
      </c>
      <c r="U235" s="289">
        <f>(N235/F235)*100</f>
        <v>61.805555555555557</v>
      </c>
      <c r="V235" s="289">
        <f>MAX(J243:L243)/F235*100</f>
        <v>63.888888888888886</v>
      </c>
    </row>
    <row r="236" spans="1:23" ht="12" customHeight="1" x14ac:dyDescent="0.25">
      <c r="A236" s="282"/>
      <c r="B236" s="282"/>
      <c r="C236" s="282"/>
      <c r="D236" s="282"/>
      <c r="E236" s="282"/>
      <c r="F236" s="282"/>
      <c r="G236" s="282"/>
      <c r="H236" s="7" t="s">
        <v>644</v>
      </c>
      <c r="I236" s="182" t="s">
        <v>701</v>
      </c>
      <c r="J236" s="7">
        <v>0</v>
      </c>
      <c r="K236" s="7">
        <v>0</v>
      </c>
      <c r="L236" s="7">
        <v>0</v>
      </c>
      <c r="M236" s="7">
        <v>0</v>
      </c>
      <c r="N236" s="290"/>
      <c r="O236" s="282"/>
      <c r="P236" s="282"/>
      <c r="Q236" s="282"/>
      <c r="R236" s="282"/>
      <c r="S236" s="282"/>
      <c r="T236" s="282"/>
      <c r="U236" s="290"/>
      <c r="V236" s="290"/>
      <c r="W236" s="3"/>
    </row>
    <row r="237" spans="1:23" ht="12" customHeight="1" x14ac:dyDescent="0.25">
      <c r="A237" s="282"/>
      <c r="B237" s="282"/>
      <c r="C237" s="282"/>
      <c r="D237" s="282"/>
      <c r="E237" s="282"/>
      <c r="F237" s="282"/>
      <c r="G237" s="282"/>
      <c r="H237" s="7" t="s">
        <v>646</v>
      </c>
      <c r="I237" s="182" t="s">
        <v>702</v>
      </c>
      <c r="J237" s="7">
        <v>70</v>
      </c>
      <c r="K237" s="7">
        <v>68</v>
      </c>
      <c r="L237" s="7">
        <v>68</v>
      </c>
      <c r="M237" s="7">
        <v>3</v>
      </c>
      <c r="N237" s="290"/>
      <c r="O237" s="282"/>
      <c r="P237" s="282"/>
      <c r="Q237" s="282"/>
      <c r="R237" s="282"/>
      <c r="S237" s="282"/>
      <c r="T237" s="282"/>
      <c r="U237" s="290"/>
      <c r="V237" s="290"/>
      <c r="W237" s="3"/>
    </row>
    <row r="238" spans="1:23" ht="12" customHeight="1" x14ac:dyDescent="0.25">
      <c r="A238" s="282"/>
      <c r="B238" s="282"/>
      <c r="C238" s="282"/>
      <c r="D238" s="282"/>
      <c r="E238" s="282"/>
      <c r="F238" s="282"/>
      <c r="G238" s="282"/>
      <c r="H238" s="7" t="s">
        <v>648</v>
      </c>
      <c r="I238" s="182" t="s">
        <v>703</v>
      </c>
      <c r="J238" s="7">
        <v>0</v>
      </c>
      <c r="K238" s="7">
        <v>0</v>
      </c>
      <c r="L238" s="7">
        <v>0</v>
      </c>
      <c r="M238" s="7">
        <v>0</v>
      </c>
      <c r="N238" s="290"/>
      <c r="O238" s="282"/>
      <c r="P238" s="282"/>
      <c r="Q238" s="282"/>
      <c r="R238" s="282"/>
      <c r="S238" s="282"/>
      <c r="T238" s="282"/>
      <c r="U238" s="290"/>
      <c r="V238" s="290"/>
      <c r="W238" s="3"/>
    </row>
    <row r="239" spans="1:23" ht="12" customHeight="1" x14ac:dyDescent="0.25">
      <c r="A239" s="282"/>
      <c r="B239" s="282"/>
      <c r="C239" s="282"/>
      <c r="D239" s="282"/>
      <c r="E239" s="282"/>
      <c r="F239" s="282"/>
      <c r="G239" s="282"/>
      <c r="H239" s="7" t="s">
        <v>704</v>
      </c>
      <c r="I239" s="182" t="s">
        <v>700</v>
      </c>
      <c r="J239" s="7">
        <v>17</v>
      </c>
      <c r="K239" s="7">
        <v>20</v>
      </c>
      <c r="L239" s="7">
        <v>15</v>
      </c>
      <c r="M239" s="7">
        <v>5</v>
      </c>
      <c r="N239" s="290"/>
      <c r="O239" s="282"/>
      <c r="P239" s="282"/>
      <c r="Q239" s="282"/>
      <c r="R239" s="282"/>
      <c r="S239" s="282"/>
      <c r="T239" s="282"/>
      <c r="U239" s="290"/>
      <c r="V239" s="290"/>
      <c r="W239" s="3"/>
    </row>
    <row r="240" spans="1:23" ht="15" customHeight="1" x14ac:dyDescent="0.25">
      <c r="A240" s="282"/>
      <c r="B240" s="282"/>
      <c r="C240" s="282"/>
      <c r="D240" s="282"/>
      <c r="E240" s="282"/>
      <c r="F240" s="282"/>
      <c r="G240" s="282"/>
      <c r="H240" s="7" t="s">
        <v>705</v>
      </c>
      <c r="I240" s="182" t="s">
        <v>706</v>
      </c>
      <c r="J240" s="7">
        <v>5</v>
      </c>
      <c r="K240" s="7">
        <v>0</v>
      </c>
      <c r="L240" s="7">
        <v>4</v>
      </c>
      <c r="M240" s="7">
        <v>4</v>
      </c>
      <c r="N240" s="290"/>
      <c r="O240" s="282"/>
      <c r="P240" s="282"/>
      <c r="Q240" s="282"/>
      <c r="R240" s="282"/>
      <c r="S240" s="282"/>
      <c r="T240" s="282"/>
      <c r="U240" s="290"/>
      <c r="V240" s="290"/>
    </row>
    <row r="241" spans="1:23" ht="21" x14ac:dyDescent="0.25">
      <c r="A241" s="282"/>
      <c r="B241" s="282"/>
      <c r="C241" s="282"/>
      <c r="D241" s="282"/>
      <c r="E241" s="282"/>
      <c r="F241" s="282"/>
      <c r="G241" s="282"/>
      <c r="H241" s="183"/>
      <c r="I241" s="183"/>
      <c r="J241" s="183"/>
      <c r="K241" s="183"/>
      <c r="L241" s="183"/>
      <c r="M241" s="183"/>
      <c r="N241" s="290"/>
      <c r="O241" s="282"/>
      <c r="P241" s="282"/>
      <c r="Q241" s="282"/>
      <c r="R241" s="282"/>
      <c r="S241" s="282"/>
      <c r="T241" s="282"/>
      <c r="U241" s="290"/>
      <c r="V241" s="290"/>
      <c r="W241" s="3"/>
    </row>
    <row r="242" spans="1:23" ht="21" x14ac:dyDescent="0.25">
      <c r="A242" s="282"/>
      <c r="B242" s="282"/>
      <c r="C242" s="282"/>
      <c r="D242" s="282"/>
      <c r="E242" s="282"/>
      <c r="F242" s="282"/>
      <c r="G242" s="282"/>
      <c r="H242" s="183"/>
      <c r="I242" s="183"/>
      <c r="J242" s="183"/>
      <c r="K242" s="183"/>
      <c r="L242" s="183"/>
      <c r="M242" s="183"/>
      <c r="N242" s="290"/>
      <c r="O242" s="282"/>
      <c r="P242" s="282"/>
      <c r="Q242" s="282"/>
      <c r="R242" s="282"/>
      <c r="S242" s="282"/>
      <c r="T242" s="282"/>
      <c r="U242" s="290"/>
      <c r="V242" s="290"/>
      <c r="W242" s="3"/>
    </row>
    <row r="243" spans="1:23" ht="23.25" customHeight="1" thickBot="1" x14ac:dyDescent="0.3">
      <c r="A243" s="332"/>
      <c r="B243" s="332"/>
      <c r="C243" s="332"/>
      <c r="D243" s="332"/>
      <c r="E243" s="332"/>
      <c r="F243" s="332"/>
      <c r="G243" s="332"/>
      <c r="H243" s="184"/>
      <c r="I243" s="27" t="s">
        <v>314</v>
      </c>
      <c r="J243" s="28">
        <f>SUM(J235:J242)</f>
        <v>92</v>
      </c>
      <c r="K243" s="28">
        <f>SUM(K235:K242)</f>
        <v>88</v>
      </c>
      <c r="L243" s="28">
        <f>SUM(L235:L242)</f>
        <v>87</v>
      </c>
      <c r="M243" s="28">
        <f>SUM(M235:M242)</f>
        <v>12</v>
      </c>
      <c r="N243" s="403"/>
      <c r="O243" s="332"/>
      <c r="P243" s="332"/>
      <c r="Q243" s="332"/>
      <c r="R243" s="332"/>
      <c r="S243" s="332"/>
      <c r="T243" s="332"/>
      <c r="U243" s="403"/>
      <c r="V243" s="403"/>
    </row>
    <row r="244" spans="1:23" ht="15" customHeight="1" x14ac:dyDescent="0.25">
      <c r="A244" s="282" t="s">
        <v>134</v>
      </c>
      <c r="B244" s="282" t="s">
        <v>613</v>
      </c>
      <c r="C244" s="282" t="s">
        <v>707</v>
      </c>
      <c r="D244" s="282" t="s">
        <v>1</v>
      </c>
      <c r="E244" s="282">
        <v>320</v>
      </c>
      <c r="F244" s="282">
        <v>462</v>
      </c>
      <c r="G244" s="348" t="s">
        <v>616</v>
      </c>
      <c r="H244" s="22" t="s">
        <v>678</v>
      </c>
      <c r="I244" s="181" t="s">
        <v>708</v>
      </c>
      <c r="J244" s="23">
        <v>5</v>
      </c>
      <c r="K244" s="23">
        <v>7</v>
      </c>
      <c r="L244" s="23">
        <v>12</v>
      </c>
      <c r="M244" s="30">
        <v>7</v>
      </c>
      <c r="N244" s="350">
        <f>(J247+K247+L247)/3</f>
        <v>15</v>
      </c>
      <c r="O244" s="355">
        <v>406</v>
      </c>
      <c r="P244" s="355">
        <v>409</v>
      </c>
      <c r="Q244" s="355">
        <v>403</v>
      </c>
      <c r="R244" s="355">
        <v>231</v>
      </c>
      <c r="S244" s="355">
        <v>234</v>
      </c>
      <c r="T244" s="355">
        <v>234</v>
      </c>
      <c r="U244" s="350">
        <f>(N244/F244)*100</f>
        <v>3.2467532467532463</v>
      </c>
      <c r="V244" s="350">
        <f>MAX(J247:L247)/F244*100</f>
        <v>5.1948051948051948</v>
      </c>
      <c r="W244" s="3"/>
    </row>
    <row r="245" spans="1:23" ht="15" customHeight="1" x14ac:dyDescent="0.25">
      <c r="A245" s="282"/>
      <c r="B245" s="282"/>
      <c r="C245" s="282"/>
      <c r="D245" s="282"/>
      <c r="E245" s="282"/>
      <c r="F245" s="282"/>
      <c r="G245" s="348"/>
      <c r="H245" s="7" t="s">
        <v>709</v>
      </c>
      <c r="I245" s="182" t="s">
        <v>710</v>
      </c>
      <c r="J245" s="10">
        <v>0</v>
      </c>
      <c r="K245" s="10">
        <v>0</v>
      </c>
      <c r="L245" s="10">
        <v>0</v>
      </c>
      <c r="M245" s="10">
        <v>0</v>
      </c>
      <c r="N245" s="350"/>
      <c r="O245" s="355"/>
      <c r="P245" s="355"/>
      <c r="Q245" s="355"/>
      <c r="R245" s="355"/>
      <c r="S245" s="355"/>
      <c r="T245" s="355"/>
      <c r="U245" s="350"/>
      <c r="V245" s="350"/>
      <c r="W245" s="3"/>
    </row>
    <row r="246" spans="1:23" ht="15" customHeight="1" x14ac:dyDescent="0.25">
      <c r="A246" s="282"/>
      <c r="B246" s="282"/>
      <c r="C246" s="282"/>
      <c r="D246" s="282"/>
      <c r="E246" s="282"/>
      <c r="F246" s="282"/>
      <c r="G246" s="348"/>
      <c r="H246" s="7" t="s">
        <v>711</v>
      </c>
      <c r="I246" s="60" t="s">
        <v>712</v>
      </c>
      <c r="J246" s="10">
        <v>4</v>
      </c>
      <c r="K246" s="10">
        <v>17</v>
      </c>
      <c r="L246" s="10">
        <v>0</v>
      </c>
      <c r="M246" s="8">
        <v>5</v>
      </c>
      <c r="N246" s="350"/>
      <c r="O246" s="355"/>
      <c r="P246" s="355"/>
      <c r="Q246" s="355"/>
      <c r="R246" s="355"/>
      <c r="S246" s="355"/>
      <c r="T246" s="355"/>
      <c r="U246" s="350"/>
      <c r="V246" s="350"/>
      <c r="W246" s="3"/>
    </row>
    <row r="247" spans="1:23" ht="15" customHeight="1" x14ac:dyDescent="0.25">
      <c r="A247" s="283"/>
      <c r="B247" s="283"/>
      <c r="C247" s="283"/>
      <c r="D247" s="283"/>
      <c r="E247" s="283"/>
      <c r="F247" s="283"/>
      <c r="G247" s="335"/>
      <c r="H247" s="7"/>
      <c r="I247" s="6" t="s">
        <v>314</v>
      </c>
      <c r="J247" s="9">
        <f>SUM(J244:J246)</f>
        <v>9</v>
      </c>
      <c r="K247" s="9">
        <f>SUM(K244:K246)</f>
        <v>24</v>
      </c>
      <c r="L247" s="9">
        <f>SUM(L244:L246)</f>
        <v>12</v>
      </c>
      <c r="M247" s="39">
        <f>SUM(M244:M246)</f>
        <v>12</v>
      </c>
      <c r="N247" s="351"/>
      <c r="O247" s="382"/>
      <c r="P247" s="382"/>
      <c r="Q247" s="382"/>
      <c r="R247" s="382"/>
      <c r="S247" s="382"/>
      <c r="T247" s="382"/>
      <c r="U247" s="351"/>
      <c r="V247" s="350"/>
      <c r="W247" s="3"/>
    </row>
    <row r="248" spans="1:23" ht="36" customHeight="1" x14ac:dyDescent="0.25">
      <c r="A248" s="401" t="s">
        <v>713</v>
      </c>
      <c r="B248" s="402"/>
      <c r="C248" s="402"/>
      <c r="D248" s="402"/>
      <c r="E248" s="402"/>
      <c r="F248" s="402"/>
      <c r="G248" s="402"/>
      <c r="H248" s="402"/>
      <c r="I248" s="402"/>
      <c r="J248" s="402"/>
      <c r="K248" s="402"/>
      <c r="L248" s="402"/>
      <c r="M248" s="402"/>
      <c r="N248" s="402"/>
      <c r="O248" s="402"/>
      <c r="P248" s="402"/>
      <c r="Q248" s="402"/>
      <c r="R248" s="402"/>
      <c r="S248" s="402"/>
      <c r="T248" s="402"/>
      <c r="U248" s="402"/>
      <c r="V248" s="176"/>
    </row>
    <row r="249" spans="1:23" ht="15" customHeight="1" x14ac:dyDescent="0.25">
      <c r="A249" s="281" t="s">
        <v>134</v>
      </c>
      <c r="B249" s="281" t="s">
        <v>613</v>
      </c>
      <c r="C249" s="281" t="s">
        <v>714</v>
      </c>
      <c r="D249" s="281" t="s">
        <v>1</v>
      </c>
      <c r="E249" s="281">
        <v>250</v>
      </c>
      <c r="F249" s="281">
        <v>360</v>
      </c>
      <c r="G249" s="347" t="s">
        <v>616</v>
      </c>
      <c r="H249" s="7" t="s">
        <v>678</v>
      </c>
      <c r="I249" s="5" t="s">
        <v>715</v>
      </c>
      <c r="J249" s="10">
        <v>6</v>
      </c>
      <c r="K249" s="10">
        <v>11</v>
      </c>
      <c r="L249" s="10">
        <v>9</v>
      </c>
      <c r="M249" s="10">
        <v>4</v>
      </c>
      <c r="N249" s="378">
        <f>(J251+K251+L251)/3</f>
        <v>8.6666666666666661</v>
      </c>
      <c r="O249" s="356">
        <v>383</v>
      </c>
      <c r="P249" s="356">
        <v>378</v>
      </c>
      <c r="Q249" s="356">
        <v>380</v>
      </c>
      <c r="R249" s="356">
        <v>218</v>
      </c>
      <c r="S249" s="356">
        <v>220</v>
      </c>
      <c r="T249" s="356">
        <v>218</v>
      </c>
      <c r="U249" s="378">
        <f>(N249/F249)*100</f>
        <v>2.4074074074074074</v>
      </c>
      <c r="V249" s="350">
        <f>MAX(J251:L251)/F249*100</f>
        <v>3.0555555555555554</v>
      </c>
    </row>
    <row r="250" spans="1:23" ht="15" customHeight="1" x14ac:dyDescent="0.25">
      <c r="A250" s="282"/>
      <c r="B250" s="282"/>
      <c r="C250" s="282"/>
      <c r="D250" s="282"/>
      <c r="E250" s="282"/>
      <c r="F250" s="282"/>
      <c r="G250" s="348"/>
      <c r="H250" s="7" t="s">
        <v>674</v>
      </c>
      <c r="I250" s="182" t="s">
        <v>188</v>
      </c>
      <c r="J250" s="10">
        <v>0</v>
      </c>
      <c r="K250" s="10">
        <v>0</v>
      </c>
      <c r="L250" s="10">
        <v>0</v>
      </c>
      <c r="M250" s="8">
        <v>0</v>
      </c>
      <c r="N250" s="350"/>
      <c r="O250" s="355"/>
      <c r="P250" s="355"/>
      <c r="Q250" s="355"/>
      <c r="R250" s="355"/>
      <c r="S250" s="355"/>
      <c r="T250" s="355"/>
      <c r="U250" s="350"/>
      <c r="V250" s="350"/>
      <c r="W250" s="3"/>
    </row>
    <row r="251" spans="1:23" ht="15" customHeight="1" x14ac:dyDescent="0.25">
      <c r="A251" s="283"/>
      <c r="B251" s="283"/>
      <c r="C251" s="283"/>
      <c r="D251" s="283"/>
      <c r="E251" s="283"/>
      <c r="F251" s="283"/>
      <c r="G251" s="335"/>
      <c r="H251" s="7"/>
      <c r="I251" s="6" t="s">
        <v>314</v>
      </c>
      <c r="J251" s="9">
        <f>SUM(J249:J250)</f>
        <v>6</v>
      </c>
      <c r="K251" s="9">
        <f>SUM(K249:K250)</f>
        <v>11</v>
      </c>
      <c r="L251" s="9">
        <f>SUM(L249:L250)</f>
        <v>9</v>
      </c>
      <c r="M251" s="9">
        <f>SUM(M249:M250)</f>
        <v>4</v>
      </c>
      <c r="N251" s="351"/>
      <c r="O251" s="382"/>
      <c r="P251" s="382"/>
      <c r="Q251" s="382"/>
      <c r="R251" s="382"/>
      <c r="S251" s="382"/>
      <c r="T251" s="382"/>
      <c r="U251" s="351"/>
      <c r="V251" s="350"/>
      <c r="W251" s="3"/>
    </row>
    <row r="252" spans="1:23" ht="36.75" customHeight="1" x14ac:dyDescent="0.25">
      <c r="A252" s="401" t="s">
        <v>716</v>
      </c>
      <c r="B252" s="402"/>
      <c r="C252" s="402"/>
      <c r="D252" s="402"/>
      <c r="E252" s="402"/>
      <c r="F252" s="402"/>
      <c r="G252" s="402"/>
      <c r="H252" s="402"/>
      <c r="I252" s="402"/>
      <c r="J252" s="402"/>
      <c r="K252" s="402"/>
      <c r="L252" s="402"/>
      <c r="M252" s="402"/>
      <c r="N252" s="402"/>
      <c r="O252" s="402"/>
      <c r="P252" s="402"/>
      <c r="Q252" s="402"/>
      <c r="R252" s="402"/>
      <c r="S252" s="402"/>
      <c r="T252" s="402"/>
      <c r="U252" s="402"/>
      <c r="V252" s="176"/>
      <c r="W252" s="3"/>
    </row>
    <row r="253" spans="1:23" ht="15" customHeight="1" x14ac:dyDescent="0.25">
      <c r="A253" s="281" t="s">
        <v>134</v>
      </c>
      <c r="B253" s="281" t="s">
        <v>613</v>
      </c>
      <c r="C253" s="281" t="s">
        <v>2</v>
      </c>
      <c r="D253" s="281" t="s">
        <v>1</v>
      </c>
      <c r="E253" s="281">
        <v>320</v>
      </c>
      <c r="F253" s="281">
        <v>462</v>
      </c>
      <c r="G253" s="411" t="s">
        <v>615</v>
      </c>
      <c r="H253" s="7" t="s">
        <v>717</v>
      </c>
      <c r="I253" s="60" t="s">
        <v>718</v>
      </c>
      <c r="J253" s="8">
        <v>0</v>
      </c>
      <c r="K253" s="8">
        <v>0</v>
      </c>
      <c r="L253" s="8">
        <v>0</v>
      </c>
      <c r="M253" s="8">
        <v>0</v>
      </c>
      <c r="N253" s="378"/>
      <c r="O253" s="397"/>
      <c r="P253" s="397"/>
      <c r="Q253" s="397"/>
      <c r="R253" s="397"/>
      <c r="S253" s="397"/>
      <c r="T253" s="397"/>
      <c r="U253" s="378"/>
      <c r="V253" s="350">
        <f>MAX(J257:L257)/F253*100</f>
        <v>0</v>
      </c>
      <c r="W253" s="3"/>
    </row>
    <row r="254" spans="1:23" ht="15" customHeight="1" x14ac:dyDescent="0.25">
      <c r="A254" s="282"/>
      <c r="B254" s="282"/>
      <c r="C254" s="282"/>
      <c r="D254" s="282"/>
      <c r="E254" s="282"/>
      <c r="F254" s="282"/>
      <c r="G254" s="409"/>
      <c r="H254" s="7" t="s">
        <v>652</v>
      </c>
      <c r="I254" s="60" t="s">
        <v>719</v>
      </c>
      <c r="J254" s="8">
        <v>16</v>
      </c>
      <c r="K254" s="8">
        <v>9</v>
      </c>
      <c r="L254" s="8">
        <v>8</v>
      </c>
      <c r="M254" s="8">
        <v>0</v>
      </c>
      <c r="N254" s="350"/>
      <c r="O254" s="406"/>
      <c r="P254" s="406"/>
      <c r="Q254" s="406"/>
      <c r="R254" s="406"/>
      <c r="S254" s="406"/>
      <c r="T254" s="406"/>
      <c r="U254" s="350"/>
      <c r="V254" s="350"/>
    </row>
    <row r="255" spans="1:23" ht="15" customHeight="1" x14ac:dyDescent="0.25">
      <c r="A255" s="282"/>
      <c r="B255" s="282"/>
      <c r="C255" s="282"/>
      <c r="D255" s="282"/>
      <c r="E255" s="282"/>
      <c r="F255" s="282"/>
      <c r="G255" s="409"/>
      <c r="H255" s="7" t="s">
        <v>632</v>
      </c>
      <c r="I255" s="60" t="s">
        <v>720</v>
      </c>
      <c r="J255" s="8">
        <v>12</v>
      </c>
      <c r="K255" s="8">
        <v>12</v>
      </c>
      <c r="L255" s="8">
        <v>15</v>
      </c>
      <c r="M255" s="8">
        <v>0</v>
      </c>
      <c r="N255" s="350"/>
      <c r="O255" s="406"/>
      <c r="P255" s="406"/>
      <c r="Q255" s="406"/>
      <c r="R255" s="406"/>
      <c r="S255" s="406"/>
      <c r="T255" s="406"/>
      <c r="U255" s="350"/>
      <c r="V255" s="350"/>
    </row>
    <row r="256" spans="1:23" ht="15" customHeight="1" x14ac:dyDescent="0.25">
      <c r="A256" s="282"/>
      <c r="B256" s="282"/>
      <c r="C256" s="282"/>
      <c r="D256" s="282"/>
      <c r="E256" s="282"/>
      <c r="F256" s="282"/>
      <c r="G256" s="409"/>
      <c r="H256" s="7" t="s">
        <v>654</v>
      </c>
      <c r="I256" s="60" t="s">
        <v>721</v>
      </c>
      <c r="J256" s="8">
        <v>14</v>
      </c>
      <c r="K256" s="8">
        <v>15</v>
      </c>
      <c r="L256" s="8">
        <v>34</v>
      </c>
      <c r="M256" s="8">
        <v>0</v>
      </c>
      <c r="N256" s="350"/>
      <c r="O256" s="406"/>
      <c r="P256" s="406"/>
      <c r="Q256" s="406"/>
      <c r="R256" s="406"/>
      <c r="S256" s="406"/>
      <c r="T256" s="406"/>
      <c r="U256" s="350"/>
      <c r="V256" s="350"/>
      <c r="W256" s="3"/>
    </row>
    <row r="257" spans="1:23" ht="15" customHeight="1" x14ac:dyDescent="0.25">
      <c r="A257" s="282"/>
      <c r="B257" s="283"/>
      <c r="C257" s="283"/>
      <c r="D257" s="283"/>
      <c r="E257" s="283"/>
      <c r="F257" s="283"/>
      <c r="G257" s="410"/>
      <c r="H257" s="7"/>
      <c r="I257" s="6"/>
      <c r="J257" s="39"/>
      <c r="K257" s="39"/>
      <c r="L257" s="39"/>
      <c r="M257" s="39"/>
      <c r="N257" s="351"/>
      <c r="O257" s="414"/>
      <c r="P257" s="414"/>
      <c r="Q257" s="414"/>
      <c r="R257" s="414"/>
      <c r="S257" s="414"/>
      <c r="T257" s="414"/>
      <c r="U257" s="351"/>
      <c r="V257" s="351"/>
      <c r="W257" s="3"/>
    </row>
    <row r="258" spans="1:23" ht="15" customHeight="1" x14ac:dyDescent="0.25">
      <c r="A258" s="282"/>
      <c r="B258" s="284" t="s">
        <v>613</v>
      </c>
      <c r="C258" s="284" t="s">
        <v>2</v>
      </c>
      <c r="D258" s="281" t="s">
        <v>6</v>
      </c>
      <c r="E258" s="284">
        <v>320</v>
      </c>
      <c r="F258" s="284">
        <v>462</v>
      </c>
      <c r="G258" s="336" t="s">
        <v>616</v>
      </c>
      <c r="H258" s="7" t="s">
        <v>722</v>
      </c>
      <c r="I258" s="60" t="s">
        <v>723</v>
      </c>
      <c r="J258" s="8">
        <v>49</v>
      </c>
      <c r="K258" s="8">
        <v>56</v>
      </c>
      <c r="L258" s="8">
        <v>49</v>
      </c>
      <c r="M258" s="8">
        <v>8</v>
      </c>
      <c r="N258" s="378">
        <f>(J261+K261+L261)/3</f>
        <v>123</v>
      </c>
      <c r="O258" s="342">
        <v>400</v>
      </c>
      <c r="P258" s="342">
        <v>394</v>
      </c>
      <c r="Q258" s="342">
        <v>398</v>
      </c>
      <c r="R258" s="342">
        <v>236</v>
      </c>
      <c r="S258" s="342">
        <v>225</v>
      </c>
      <c r="T258" s="342">
        <v>227</v>
      </c>
      <c r="U258" s="378">
        <f>(N258/F258)*100</f>
        <v>26.623376623376622</v>
      </c>
      <c r="V258" s="378">
        <f>MAX(J261:L261)/F258*100</f>
        <v>31.818181818181817</v>
      </c>
      <c r="W258" s="3"/>
    </row>
    <row r="259" spans="1:23" ht="15" customHeight="1" x14ac:dyDescent="0.25">
      <c r="A259" s="282"/>
      <c r="B259" s="284"/>
      <c r="C259" s="284"/>
      <c r="D259" s="282"/>
      <c r="E259" s="284"/>
      <c r="F259" s="284"/>
      <c r="G259" s="336"/>
      <c r="H259" s="7" t="s">
        <v>724</v>
      </c>
      <c r="I259" s="60" t="s">
        <v>725</v>
      </c>
      <c r="J259" s="8">
        <v>12</v>
      </c>
      <c r="K259" s="8">
        <v>5</v>
      </c>
      <c r="L259" s="8">
        <v>29</v>
      </c>
      <c r="M259" s="8">
        <v>20</v>
      </c>
      <c r="N259" s="350"/>
      <c r="O259" s="342"/>
      <c r="P259" s="342"/>
      <c r="Q259" s="342"/>
      <c r="R259" s="342"/>
      <c r="S259" s="342"/>
      <c r="T259" s="342"/>
      <c r="U259" s="350"/>
      <c r="V259" s="350"/>
      <c r="W259" s="3"/>
    </row>
    <row r="260" spans="1:23" ht="15" customHeight="1" x14ac:dyDescent="0.25">
      <c r="A260" s="282"/>
      <c r="B260" s="284"/>
      <c r="C260" s="284"/>
      <c r="D260" s="282"/>
      <c r="E260" s="284"/>
      <c r="F260" s="284"/>
      <c r="G260" s="336"/>
      <c r="H260" s="7" t="s">
        <v>726</v>
      </c>
      <c r="I260" s="60" t="s">
        <v>727</v>
      </c>
      <c r="J260" s="8">
        <v>7</v>
      </c>
      <c r="K260" s="8">
        <v>15</v>
      </c>
      <c r="L260" s="8">
        <v>12</v>
      </c>
      <c r="M260" s="8">
        <v>5</v>
      </c>
      <c r="N260" s="350"/>
      <c r="O260" s="342"/>
      <c r="P260" s="342"/>
      <c r="Q260" s="342"/>
      <c r="R260" s="342"/>
      <c r="S260" s="342"/>
      <c r="T260" s="342"/>
      <c r="U260" s="350"/>
      <c r="V260" s="350"/>
    </row>
    <row r="261" spans="1:23" ht="15" customHeight="1" thickBot="1" x14ac:dyDescent="0.3">
      <c r="A261" s="332"/>
      <c r="B261" s="334"/>
      <c r="C261" s="334"/>
      <c r="D261" s="332"/>
      <c r="E261" s="334"/>
      <c r="F261" s="334"/>
      <c r="G261" s="337"/>
      <c r="H261" s="24"/>
      <c r="I261" s="27" t="s">
        <v>314</v>
      </c>
      <c r="J261" s="33">
        <f>SUM(J253:J260)</f>
        <v>110</v>
      </c>
      <c r="K261" s="33">
        <f>SUM(K253:K260)</f>
        <v>112</v>
      </c>
      <c r="L261" s="33">
        <f>SUM(L253:L260)</f>
        <v>147</v>
      </c>
      <c r="M261" s="33">
        <f>SUM(M253:M260)</f>
        <v>33</v>
      </c>
      <c r="N261" s="379"/>
      <c r="O261" s="343"/>
      <c r="P261" s="343"/>
      <c r="Q261" s="343"/>
      <c r="R261" s="343"/>
      <c r="S261" s="343"/>
      <c r="T261" s="343"/>
      <c r="U261" s="379"/>
      <c r="V261" s="379"/>
    </row>
    <row r="262" spans="1:23" ht="15" customHeight="1" x14ac:dyDescent="0.25">
      <c r="A262" s="282" t="s">
        <v>134</v>
      </c>
      <c r="B262" s="282" t="s">
        <v>613</v>
      </c>
      <c r="C262" s="282" t="s">
        <v>222</v>
      </c>
      <c r="D262" s="282" t="s">
        <v>1</v>
      </c>
      <c r="E262" s="282">
        <v>630</v>
      </c>
      <c r="F262" s="282">
        <v>900</v>
      </c>
      <c r="G262" s="348" t="s">
        <v>616</v>
      </c>
      <c r="H262" s="7" t="s">
        <v>678</v>
      </c>
      <c r="I262" s="181" t="s">
        <v>728</v>
      </c>
      <c r="J262" s="30">
        <v>27</v>
      </c>
      <c r="K262" s="30">
        <v>12</v>
      </c>
      <c r="L262" s="30">
        <v>26</v>
      </c>
      <c r="M262" s="30">
        <v>0</v>
      </c>
      <c r="N262" s="415">
        <f>(J273+K273+L273)/3</f>
        <v>227</v>
      </c>
      <c r="O262" s="353">
        <v>395</v>
      </c>
      <c r="P262" s="353">
        <v>390</v>
      </c>
      <c r="Q262" s="353">
        <v>390</v>
      </c>
      <c r="R262" s="353">
        <v>225</v>
      </c>
      <c r="S262" s="353">
        <v>227</v>
      </c>
      <c r="T262" s="353">
        <v>227</v>
      </c>
      <c r="U262" s="350">
        <f>(N262/F262)*100</f>
        <v>25.222222222222225</v>
      </c>
      <c r="V262" s="350">
        <f>MAX(J273:L273)/F262*100</f>
        <v>31.555555555555554</v>
      </c>
      <c r="W262" s="3"/>
    </row>
    <row r="263" spans="1:23" ht="15" customHeight="1" x14ac:dyDescent="0.25">
      <c r="A263" s="282"/>
      <c r="B263" s="282"/>
      <c r="C263" s="282"/>
      <c r="D263" s="282"/>
      <c r="E263" s="282"/>
      <c r="F263" s="282"/>
      <c r="G263" s="348"/>
      <c r="H263" s="7" t="s">
        <v>644</v>
      </c>
      <c r="I263" s="60" t="s">
        <v>729</v>
      </c>
      <c r="J263" s="10">
        <v>0</v>
      </c>
      <c r="K263" s="10">
        <v>6</v>
      </c>
      <c r="L263" s="10">
        <v>0</v>
      </c>
      <c r="M263" s="10">
        <v>7</v>
      </c>
      <c r="N263" s="415"/>
      <c r="O263" s="353"/>
      <c r="P263" s="353"/>
      <c r="Q263" s="353"/>
      <c r="R263" s="353"/>
      <c r="S263" s="353"/>
      <c r="T263" s="353"/>
      <c r="U263" s="350"/>
      <c r="V263" s="350"/>
      <c r="W263" s="3"/>
    </row>
    <row r="264" spans="1:23" ht="15.75" customHeight="1" x14ac:dyDescent="0.25">
      <c r="A264" s="282"/>
      <c r="B264" s="282"/>
      <c r="C264" s="282"/>
      <c r="D264" s="282"/>
      <c r="E264" s="282"/>
      <c r="F264" s="282"/>
      <c r="G264" s="348"/>
      <c r="H264" s="7" t="s">
        <v>646</v>
      </c>
      <c r="I264" s="60" t="s">
        <v>730</v>
      </c>
      <c r="J264" s="8">
        <v>25</v>
      </c>
      <c r="K264" s="8">
        <v>6</v>
      </c>
      <c r="L264" s="8">
        <v>3</v>
      </c>
      <c r="M264" s="8">
        <v>5</v>
      </c>
      <c r="N264" s="415"/>
      <c r="O264" s="353"/>
      <c r="P264" s="353"/>
      <c r="Q264" s="353"/>
      <c r="R264" s="353"/>
      <c r="S264" s="353"/>
      <c r="T264" s="353"/>
      <c r="U264" s="350"/>
      <c r="V264" s="350"/>
      <c r="W264" s="3"/>
    </row>
    <row r="265" spans="1:23" ht="15" customHeight="1" x14ac:dyDescent="0.25">
      <c r="A265" s="282"/>
      <c r="B265" s="282"/>
      <c r="C265" s="282"/>
      <c r="D265" s="282"/>
      <c r="E265" s="282"/>
      <c r="F265" s="282"/>
      <c r="G265" s="348"/>
      <c r="H265" s="7" t="s">
        <v>648</v>
      </c>
      <c r="I265" s="60" t="s">
        <v>731</v>
      </c>
      <c r="J265" s="8">
        <v>48</v>
      </c>
      <c r="K265" s="8">
        <v>55</v>
      </c>
      <c r="L265" s="8">
        <v>40</v>
      </c>
      <c r="M265" s="8">
        <v>13</v>
      </c>
      <c r="N265" s="415"/>
      <c r="O265" s="353"/>
      <c r="P265" s="353"/>
      <c r="Q265" s="353"/>
      <c r="R265" s="353"/>
      <c r="S265" s="353"/>
      <c r="T265" s="353"/>
      <c r="U265" s="350"/>
      <c r="V265" s="350"/>
      <c r="W265" s="3"/>
    </row>
    <row r="266" spans="1:23" x14ac:dyDescent="0.25">
      <c r="A266" s="282"/>
      <c r="B266" s="282"/>
      <c r="C266" s="282"/>
      <c r="D266" s="282"/>
      <c r="E266" s="282"/>
      <c r="F266" s="282"/>
      <c r="G266" s="348"/>
      <c r="H266" s="7" t="s">
        <v>617</v>
      </c>
      <c r="I266" s="60" t="s">
        <v>732</v>
      </c>
      <c r="J266" s="8">
        <v>49</v>
      </c>
      <c r="K266" s="8">
        <v>14</v>
      </c>
      <c r="L266" s="8">
        <v>50</v>
      </c>
      <c r="M266" s="8">
        <v>22</v>
      </c>
      <c r="N266" s="415"/>
      <c r="O266" s="353"/>
      <c r="P266" s="353"/>
      <c r="Q266" s="353"/>
      <c r="R266" s="353"/>
      <c r="S266" s="353"/>
      <c r="T266" s="353"/>
      <c r="U266" s="350"/>
      <c r="V266" s="350"/>
      <c r="W266" s="3"/>
    </row>
    <row r="267" spans="1:23" x14ac:dyDescent="0.25">
      <c r="A267" s="282"/>
      <c r="B267" s="282"/>
      <c r="C267" s="282"/>
      <c r="D267" s="282"/>
      <c r="E267" s="282"/>
      <c r="F267" s="282"/>
      <c r="G267" s="348"/>
      <c r="H267" s="7" t="s">
        <v>636</v>
      </c>
      <c r="I267" s="181" t="s">
        <v>733</v>
      </c>
      <c r="J267" s="8">
        <v>12</v>
      </c>
      <c r="K267" s="8">
        <v>13</v>
      </c>
      <c r="L267" s="8">
        <v>50</v>
      </c>
      <c r="M267" s="8">
        <v>12</v>
      </c>
      <c r="N267" s="415"/>
      <c r="O267" s="353"/>
      <c r="P267" s="353"/>
      <c r="Q267" s="353"/>
      <c r="R267" s="353"/>
      <c r="S267" s="353"/>
      <c r="T267" s="353"/>
      <c r="U267" s="350"/>
      <c r="V267" s="350"/>
    </row>
    <row r="268" spans="1:23" ht="15" customHeight="1" x14ac:dyDescent="0.25">
      <c r="A268" s="282"/>
      <c r="B268" s="282"/>
      <c r="C268" s="282"/>
      <c r="D268" s="282"/>
      <c r="E268" s="282"/>
      <c r="F268" s="282"/>
      <c r="G268" s="348"/>
      <c r="H268" s="7" t="s">
        <v>637</v>
      </c>
      <c r="I268" s="60" t="s">
        <v>734</v>
      </c>
      <c r="J268" s="10">
        <v>0</v>
      </c>
      <c r="K268" s="10">
        <v>0</v>
      </c>
      <c r="L268" s="10">
        <v>0</v>
      </c>
      <c r="M268" s="10">
        <v>0</v>
      </c>
      <c r="N268" s="415"/>
      <c r="O268" s="353"/>
      <c r="P268" s="353"/>
      <c r="Q268" s="353"/>
      <c r="R268" s="353"/>
      <c r="S268" s="353"/>
      <c r="T268" s="353"/>
      <c r="U268" s="350"/>
      <c r="V268" s="350"/>
    </row>
    <row r="269" spans="1:23" x14ac:dyDescent="0.25">
      <c r="A269" s="282"/>
      <c r="B269" s="282"/>
      <c r="C269" s="282"/>
      <c r="D269" s="282"/>
      <c r="E269" s="282"/>
      <c r="F269" s="282"/>
      <c r="G269" s="348"/>
      <c r="H269" s="7" t="s">
        <v>735</v>
      </c>
      <c r="I269" s="60" t="s">
        <v>56</v>
      </c>
      <c r="J269" s="10">
        <v>0</v>
      </c>
      <c r="K269" s="10">
        <v>0</v>
      </c>
      <c r="L269" s="10">
        <v>0</v>
      </c>
      <c r="M269" s="10">
        <v>0</v>
      </c>
      <c r="N269" s="415"/>
      <c r="O269" s="353"/>
      <c r="P269" s="353"/>
      <c r="Q269" s="353"/>
      <c r="R269" s="353"/>
      <c r="S269" s="353"/>
      <c r="T269" s="353"/>
      <c r="U269" s="350"/>
      <c r="V269" s="350"/>
      <c r="W269" s="3"/>
    </row>
    <row r="270" spans="1:23" x14ac:dyDescent="0.25">
      <c r="A270" s="282"/>
      <c r="B270" s="282"/>
      <c r="C270" s="282"/>
      <c r="D270" s="282"/>
      <c r="E270" s="282"/>
      <c r="F270" s="282"/>
      <c r="G270" s="348"/>
      <c r="H270" s="7" t="s">
        <v>736</v>
      </c>
      <c r="I270" s="60" t="s">
        <v>737</v>
      </c>
      <c r="J270" s="8">
        <v>72</v>
      </c>
      <c r="K270" s="8">
        <v>7</v>
      </c>
      <c r="L270" s="8">
        <v>56</v>
      </c>
      <c r="M270" s="8">
        <v>21</v>
      </c>
      <c r="N270" s="415"/>
      <c r="O270" s="353"/>
      <c r="P270" s="353"/>
      <c r="Q270" s="353"/>
      <c r="R270" s="353"/>
      <c r="S270" s="353"/>
      <c r="T270" s="353"/>
      <c r="U270" s="350"/>
      <c r="V270" s="350"/>
      <c r="W270" s="3"/>
    </row>
    <row r="271" spans="1:23" x14ac:dyDescent="0.25">
      <c r="A271" s="282"/>
      <c r="B271" s="282"/>
      <c r="C271" s="282"/>
      <c r="D271" s="282"/>
      <c r="E271" s="282"/>
      <c r="F271" s="282"/>
      <c r="G271" s="348"/>
      <c r="H271" s="7" t="s">
        <v>666</v>
      </c>
      <c r="I271" s="181" t="s">
        <v>738</v>
      </c>
      <c r="J271" s="8">
        <v>20</v>
      </c>
      <c r="K271" s="8">
        <v>20</v>
      </c>
      <c r="L271" s="8">
        <v>59</v>
      </c>
      <c r="M271" s="8">
        <v>13</v>
      </c>
      <c r="N271" s="415"/>
      <c r="O271" s="353"/>
      <c r="P271" s="353"/>
      <c r="Q271" s="353"/>
      <c r="R271" s="353"/>
      <c r="S271" s="353"/>
      <c r="T271" s="353"/>
      <c r="U271" s="350"/>
      <c r="V271" s="350"/>
      <c r="W271" s="3"/>
    </row>
    <row r="272" spans="1:23" x14ac:dyDescent="0.25">
      <c r="A272" s="282"/>
      <c r="B272" s="282"/>
      <c r="C272" s="282"/>
      <c r="D272" s="282"/>
      <c r="E272" s="282"/>
      <c r="F272" s="282"/>
      <c r="G272" s="348"/>
      <c r="H272" s="7" t="s">
        <v>630</v>
      </c>
      <c r="I272" s="60" t="s">
        <v>620</v>
      </c>
      <c r="J272" s="8">
        <v>11</v>
      </c>
      <c r="K272" s="8">
        <v>0</v>
      </c>
      <c r="L272" s="8">
        <v>0</v>
      </c>
      <c r="M272" s="8">
        <v>11</v>
      </c>
      <c r="N272" s="415"/>
      <c r="O272" s="353"/>
      <c r="P272" s="353"/>
      <c r="Q272" s="353"/>
      <c r="R272" s="353"/>
      <c r="S272" s="353"/>
      <c r="T272" s="353"/>
      <c r="U272" s="350"/>
      <c r="V272" s="350"/>
      <c r="W272" s="3"/>
    </row>
    <row r="273" spans="1:23" ht="15" customHeight="1" thickBot="1" x14ac:dyDescent="0.3">
      <c r="A273" s="332"/>
      <c r="B273" s="332"/>
      <c r="C273" s="332"/>
      <c r="D273" s="332"/>
      <c r="E273" s="332"/>
      <c r="F273" s="332"/>
      <c r="G273" s="360"/>
      <c r="H273" s="24"/>
      <c r="I273" s="27" t="s">
        <v>314</v>
      </c>
      <c r="J273" s="28">
        <f>SUM(J262:J272)</f>
        <v>264</v>
      </c>
      <c r="K273" s="28">
        <f>SUM(K262:K272)</f>
        <v>133</v>
      </c>
      <c r="L273" s="28">
        <f>SUM(L262:L272)</f>
        <v>284</v>
      </c>
      <c r="M273" s="28">
        <f>SUM(M262:M272)</f>
        <v>104</v>
      </c>
      <c r="N273" s="416"/>
      <c r="O273" s="413"/>
      <c r="P273" s="413"/>
      <c r="Q273" s="413"/>
      <c r="R273" s="413"/>
      <c r="S273" s="413"/>
      <c r="T273" s="413"/>
      <c r="U273" s="379"/>
      <c r="V273" s="379"/>
      <c r="W273" s="3"/>
    </row>
    <row r="274" spans="1:23" x14ac:dyDescent="0.25">
      <c r="A274" s="282" t="s">
        <v>134</v>
      </c>
      <c r="B274" s="282" t="s">
        <v>613</v>
      </c>
      <c r="C274" s="282" t="s">
        <v>739</v>
      </c>
      <c r="D274" s="282" t="s">
        <v>1</v>
      </c>
      <c r="E274" s="282">
        <v>320</v>
      </c>
      <c r="F274" s="282">
        <v>462</v>
      </c>
      <c r="G274" s="348" t="s">
        <v>616</v>
      </c>
      <c r="H274" s="7" t="s">
        <v>678</v>
      </c>
      <c r="I274" s="181" t="s">
        <v>740</v>
      </c>
      <c r="J274" s="10">
        <v>68</v>
      </c>
      <c r="K274" s="10">
        <v>77</v>
      </c>
      <c r="L274" s="10">
        <v>70</v>
      </c>
      <c r="M274" s="10">
        <v>0</v>
      </c>
      <c r="N274" s="350">
        <f>(J281+K281+L281)/3</f>
        <v>134.66666666666666</v>
      </c>
      <c r="O274" s="355">
        <v>398</v>
      </c>
      <c r="P274" s="355">
        <v>398</v>
      </c>
      <c r="Q274" s="355">
        <v>398</v>
      </c>
      <c r="R274" s="355">
        <v>230</v>
      </c>
      <c r="S274" s="355">
        <v>228</v>
      </c>
      <c r="T274" s="355">
        <v>231</v>
      </c>
      <c r="U274" s="350">
        <f>(N274/F274)*100</f>
        <v>29.148629148629148</v>
      </c>
      <c r="V274" s="350">
        <f>MAX(J281:L281)/F274*100</f>
        <v>31.385281385281381</v>
      </c>
      <c r="W274" s="3"/>
    </row>
    <row r="275" spans="1:23" x14ac:dyDescent="0.25">
      <c r="A275" s="282"/>
      <c r="B275" s="282"/>
      <c r="C275" s="282"/>
      <c r="D275" s="282"/>
      <c r="E275" s="282"/>
      <c r="F275" s="282"/>
      <c r="G275" s="348"/>
      <c r="H275" s="7" t="s">
        <v>644</v>
      </c>
      <c r="I275" s="60" t="s">
        <v>741</v>
      </c>
      <c r="J275" s="10">
        <v>50</v>
      </c>
      <c r="K275" s="10">
        <v>39</v>
      </c>
      <c r="L275" s="10">
        <v>34</v>
      </c>
      <c r="M275" s="8">
        <v>14</v>
      </c>
      <c r="N275" s="350"/>
      <c r="O275" s="355"/>
      <c r="P275" s="355"/>
      <c r="Q275" s="355"/>
      <c r="R275" s="355"/>
      <c r="S275" s="355"/>
      <c r="T275" s="355"/>
      <c r="U275" s="350"/>
      <c r="V275" s="350"/>
      <c r="W275" s="3"/>
    </row>
    <row r="276" spans="1:23" x14ac:dyDescent="0.25">
      <c r="A276" s="282"/>
      <c r="B276" s="282"/>
      <c r="C276" s="282"/>
      <c r="D276" s="282"/>
      <c r="E276" s="282"/>
      <c r="F276" s="282"/>
      <c r="G276" s="348"/>
      <c r="H276" s="7" t="s">
        <v>646</v>
      </c>
      <c r="I276" s="60" t="s">
        <v>620</v>
      </c>
      <c r="J276" s="8">
        <v>7</v>
      </c>
      <c r="K276" s="8">
        <v>6</v>
      </c>
      <c r="L276" s="8">
        <v>9</v>
      </c>
      <c r="M276" s="8">
        <v>0</v>
      </c>
      <c r="N276" s="350"/>
      <c r="O276" s="355"/>
      <c r="P276" s="355"/>
      <c r="Q276" s="355"/>
      <c r="R276" s="355"/>
      <c r="S276" s="355"/>
      <c r="T276" s="355"/>
      <c r="U276" s="350"/>
      <c r="V276" s="350"/>
      <c r="W276" s="3"/>
    </row>
    <row r="277" spans="1:23" x14ac:dyDescent="0.25">
      <c r="A277" s="282"/>
      <c r="B277" s="282"/>
      <c r="C277" s="282"/>
      <c r="D277" s="282"/>
      <c r="E277" s="282"/>
      <c r="F277" s="282"/>
      <c r="G277" s="348"/>
      <c r="H277" s="7" t="s">
        <v>704</v>
      </c>
      <c r="I277" s="60" t="s">
        <v>742</v>
      </c>
      <c r="J277" s="8">
        <v>0</v>
      </c>
      <c r="K277" s="8">
        <v>4</v>
      </c>
      <c r="L277" s="8">
        <v>0</v>
      </c>
      <c r="M277" s="8">
        <v>0</v>
      </c>
      <c r="N277" s="350"/>
      <c r="O277" s="355"/>
      <c r="P277" s="355"/>
      <c r="Q277" s="355"/>
      <c r="R277" s="355"/>
      <c r="S277" s="355"/>
      <c r="T277" s="355"/>
      <c r="U277" s="350"/>
      <c r="V277" s="350"/>
      <c r="W277" s="3"/>
    </row>
    <row r="278" spans="1:23" x14ac:dyDescent="0.25">
      <c r="A278" s="282"/>
      <c r="B278" s="282"/>
      <c r="C278" s="282"/>
      <c r="D278" s="282"/>
      <c r="E278" s="282"/>
      <c r="F278" s="282"/>
      <c r="G278" s="348"/>
      <c r="H278" s="7" t="s">
        <v>743</v>
      </c>
      <c r="I278" s="181" t="s">
        <v>744</v>
      </c>
      <c r="J278" s="8">
        <v>0</v>
      </c>
      <c r="K278" s="8">
        <v>4</v>
      </c>
      <c r="L278" s="8">
        <v>0</v>
      </c>
      <c r="M278" s="8">
        <v>0</v>
      </c>
      <c r="N278" s="350"/>
      <c r="O278" s="355"/>
      <c r="P278" s="355"/>
      <c r="Q278" s="355"/>
      <c r="R278" s="355"/>
      <c r="S278" s="355"/>
      <c r="T278" s="355"/>
      <c r="U278" s="350"/>
      <c r="V278" s="350"/>
      <c r="W278" s="3"/>
    </row>
    <row r="279" spans="1:23" x14ac:dyDescent="0.25">
      <c r="A279" s="282"/>
      <c r="B279" s="282"/>
      <c r="C279" s="282"/>
      <c r="D279" s="282"/>
      <c r="E279" s="282"/>
      <c r="F279" s="282"/>
      <c r="G279" s="348"/>
      <c r="H279" s="7" t="s">
        <v>745</v>
      </c>
      <c r="I279" s="60" t="s">
        <v>746</v>
      </c>
      <c r="J279" s="8">
        <v>12</v>
      </c>
      <c r="K279" s="8">
        <v>13</v>
      </c>
      <c r="L279" s="8">
        <v>4</v>
      </c>
      <c r="M279" s="8">
        <v>0</v>
      </c>
      <c r="N279" s="350"/>
      <c r="O279" s="355"/>
      <c r="P279" s="355"/>
      <c r="Q279" s="355"/>
      <c r="R279" s="355"/>
      <c r="S279" s="355"/>
      <c r="T279" s="355"/>
      <c r="U279" s="350"/>
      <c r="V279" s="350"/>
    </row>
    <row r="280" spans="1:23" ht="15" customHeight="1" x14ac:dyDescent="0.25">
      <c r="A280" s="282"/>
      <c r="B280" s="282"/>
      <c r="C280" s="282"/>
      <c r="D280" s="282"/>
      <c r="E280" s="282"/>
      <c r="F280" s="282"/>
      <c r="G280" s="348"/>
      <c r="H280" s="7"/>
      <c r="I280" s="182" t="s">
        <v>747</v>
      </c>
      <c r="J280" s="8">
        <v>3</v>
      </c>
      <c r="K280" s="8">
        <v>2</v>
      </c>
      <c r="L280" s="8">
        <v>2</v>
      </c>
      <c r="M280" s="8">
        <v>0</v>
      </c>
      <c r="N280" s="350"/>
      <c r="O280" s="355"/>
      <c r="P280" s="355"/>
      <c r="Q280" s="355"/>
      <c r="R280" s="355"/>
      <c r="S280" s="355"/>
      <c r="T280" s="355"/>
      <c r="U280" s="350"/>
      <c r="V280" s="350"/>
    </row>
    <row r="281" spans="1:23" ht="15" customHeight="1" thickBot="1" x14ac:dyDescent="0.3">
      <c r="A281" s="332"/>
      <c r="B281" s="332"/>
      <c r="C281" s="332"/>
      <c r="D281" s="332"/>
      <c r="E281" s="332"/>
      <c r="F281" s="332"/>
      <c r="G281" s="360"/>
      <c r="H281" s="24"/>
      <c r="I281" s="27" t="s">
        <v>314</v>
      </c>
      <c r="J281" s="28">
        <f>SUM(J274:J280)</f>
        <v>140</v>
      </c>
      <c r="K281" s="28">
        <f>SUM(K274:K280)</f>
        <v>145</v>
      </c>
      <c r="L281" s="28">
        <f>SUM(L274:L280)</f>
        <v>119</v>
      </c>
      <c r="M281" s="28">
        <f>SUM(M274:M280)</f>
        <v>14</v>
      </c>
      <c r="N281" s="379"/>
      <c r="O281" s="357"/>
      <c r="P281" s="357"/>
      <c r="Q281" s="357"/>
      <c r="R281" s="357"/>
      <c r="S281" s="357"/>
      <c r="T281" s="357"/>
      <c r="U281" s="379"/>
      <c r="V281" s="379"/>
    </row>
    <row r="282" spans="1:23" x14ac:dyDescent="0.25">
      <c r="A282" s="331" t="s">
        <v>134</v>
      </c>
      <c r="B282" s="331" t="s">
        <v>613</v>
      </c>
      <c r="C282" s="331" t="s">
        <v>748</v>
      </c>
      <c r="D282" s="331" t="s">
        <v>1</v>
      </c>
      <c r="E282" s="331">
        <v>320</v>
      </c>
      <c r="F282" s="331">
        <v>462</v>
      </c>
      <c r="G282" s="408" t="s">
        <v>616</v>
      </c>
      <c r="H282" s="7" t="s">
        <v>644</v>
      </c>
      <c r="I282" s="60" t="s">
        <v>620</v>
      </c>
      <c r="J282" s="23">
        <v>27</v>
      </c>
      <c r="K282" s="23">
        <v>0</v>
      </c>
      <c r="L282" s="23">
        <v>0</v>
      </c>
      <c r="M282" s="23">
        <v>0</v>
      </c>
      <c r="N282" s="349">
        <f>(J287+K287+L287)/3</f>
        <v>89.666666666666671</v>
      </c>
      <c r="O282" s="354">
        <v>396</v>
      </c>
      <c r="P282" s="354">
        <v>398</v>
      </c>
      <c r="Q282" s="354">
        <v>400</v>
      </c>
      <c r="R282" s="354">
        <v>225</v>
      </c>
      <c r="S282" s="354">
        <v>232</v>
      </c>
      <c r="T282" s="354">
        <v>232</v>
      </c>
      <c r="U282" s="349">
        <f>(N282/F282)*100</f>
        <v>19.40836940836941</v>
      </c>
      <c r="V282" s="349">
        <f>MAX(J287:L287)/F282*100</f>
        <v>29.220779220779221</v>
      </c>
      <c r="W282" s="3"/>
    </row>
    <row r="283" spans="1:23" ht="15" customHeight="1" x14ac:dyDescent="0.25">
      <c r="A283" s="282"/>
      <c r="B283" s="282"/>
      <c r="C283" s="282"/>
      <c r="D283" s="282"/>
      <c r="E283" s="282"/>
      <c r="F283" s="282"/>
      <c r="G283" s="409"/>
      <c r="H283" s="7" t="s">
        <v>646</v>
      </c>
      <c r="I283" s="60" t="s">
        <v>749</v>
      </c>
      <c r="J283" s="10">
        <v>10</v>
      </c>
      <c r="K283" s="10">
        <v>19</v>
      </c>
      <c r="L283" s="10">
        <v>8</v>
      </c>
      <c r="M283" s="8">
        <v>0</v>
      </c>
      <c r="N283" s="350"/>
      <c r="O283" s="355"/>
      <c r="P283" s="355"/>
      <c r="Q283" s="355"/>
      <c r="R283" s="355"/>
      <c r="S283" s="355"/>
      <c r="T283" s="355"/>
      <c r="U283" s="350"/>
      <c r="V283" s="350"/>
      <c r="W283" s="3"/>
    </row>
    <row r="284" spans="1:23" x14ac:dyDescent="0.25">
      <c r="A284" s="282"/>
      <c r="B284" s="282"/>
      <c r="C284" s="282"/>
      <c r="D284" s="282"/>
      <c r="E284" s="282"/>
      <c r="F284" s="282"/>
      <c r="G284" s="409"/>
      <c r="H284" s="7" t="s">
        <v>648</v>
      </c>
      <c r="I284" s="60" t="s">
        <v>750</v>
      </c>
      <c r="J284" s="8">
        <v>66</v>
      </c>
      <c r="K284" s="8">
        <v>43</v>
      </c>
      <c r="L284" s="8">
        <v>18</v>
      </c>
      <c r="M284" s="8">
        <v>16</v>
      </c>
      <c r="N284" s="350"/>
      <c r="O284" s="355"/>
      <c r="P284" s="355"/>
      <c r="Q284" s="355"/>
      <c r="R284" s="355"/>
      <c r="S284" s="355"/>
      <c r="T284" s="355"/>
      <c r="U284" s="350"/>
      <c r="V284" s="350"/>
      <c r="W284" s="3"/>
    </row>
    <row r="285" spans="1:23" x14ac:dyDescent="0.25">
      <c r="A285" s="282"/>
      <c r="B285" s="282"/>
      <c r="C285" s="282"/>
      <c r="D285" s="282"/>
      <c r="E285" s="282"/>
      <c r="F285" s="282"/>
      <c r="G285" s="409"/>
      <c r="H285" s="7" t="s">
        <v>636</v>
      </c>
      <c r="I285" s="182" t="s">
        <v>751</v>
      </c>
      <c r="J285" s="10">
        <v>0</v>
      </c>
      <c r="K285" s="10">
        <v>0</v>
      </c>
      <c r="L285" s="10">
        <v>0</v>
      </c>
      <c r="M285" s="10">
        <v>0</v>
      </c>
      <c r="N285" s="350"/>
      <c r="O285" s="355"/>
      <c r="P285" s="355"/>
      <c r="Q285" s="355"/>
      <c r="R285" s="355"/>
      <c r="S285" s="355"/>
      <c r="T285" s="355"/>
      <c r="U285" s="350"/>
      <c r="V285" s="350"/>
      <c r="W285" s="3"/>
    </row>
    <row r="286" spans="1:23" ht="15" customHeight="1" x14ac:dyDescent="0.25">
      <c r="A286" s="282"/>
      <c r="B286" s="282"/>
      <c r="C286" s="282"/>
      <c r="D286" s="282"/>
      <c r="E286" s="282"/>
      <c r="F286" s="282"/>
      <c r="G286" s="409"/>
      <c r="H286" s="7" t="s">
        <v>735</v>
      </c>
      <c r="I286" s="60" t="s">
        <v>752</v>
      </c>
      <c r="J286" s="8">
        <v>32</v>
      </c>
      <c r="K286" s="8">
        <v>24</v>
      </c>
      <c r="L286" s="8">
        <v>22</v>
      </c>
      <c r="M286" s="8">
        <v>6</v>
      </c>
      <c r="N286" s="350"/>
      <c r="O286" s="355"/>
      <c r="P286" s="355"/>
      <c r="Q286" s="355"/>
      <c r="R286" s="355"/>
      <c r="S286" s="355"/>
      <c r="T286" s="355"/>
      <c r="U286" s="350"/>
      <c r="V286" s="350"/>
      <c r="W286" s="3"/>
    </row>
    <row r="287" spans="1:23" ht="15" customHeight="1" x14ac:dyDescent="0.25">
      <c r="A287" s="283"/>
      <c r="B287" s="283"/>
      <c r="C287" s="283"/>
      <c r="D287" s="283"/>
      <c r="E287" s="283"/>
      <c r="F287" s="283"/>
      <c r="G287" s="410"/>
      <c r="H287" s="7"/>
      <c r="I287" s="6" t="s">
        <v>314</v>
      </c>
      <c r="J287" s="9">
        <f>SUM(J282:J286)</f>
        <v>135</v>
      </c>
      <c r="K287" s="9">
        <f>SUM(K282:K286)</f>
        <v>86</v>
      </c>
      <c r="L287" s="9">
        <f>SUM(L282:L286)</f>
        <v>48</v>
      </c>
      <c r="M287" s="9">
        <f>SUM(M282:M286)</f>
        <v>22</v>
      </c>
      <c r="N287" s="351"/>
      <c r="O287" s="382"/>
      <c r="P287" s="382"/>
      <c r="Q287" s="382"/>
      <c r="R287" s="382"/>
      <c r="S287" s="382"/>
      <c r="T287" s="382"/>
      <c r="U287" s="351"/>
      <c r="V287" s="350"/>
      <c r="W287" s="3"/>
    </row>
    <row r="288" spans="1:23" ht="36" customHeight="1" x14ac:dyDescent="0.25">
      <c r="A288" s="401" t="s">
        <v>753</v>
      </c>
      <c r="B288" s="402"/>
      <c r="C288" s="402"/>
      <c r="D288" s="402"/>
      <c r="E288" s="402"/>
      <c r="F288" s="402"/>
      <c r="G288" s="402"/>
      <c r="H288" s="402"/>
      <c r="I288" s="402"/>
      <c r="J288" s="402"/>
      <c r="K288" s="402"/>
      <c r="L288" s="402"/>
      <c r="M288" s="402"/>
      <c r="N288" s="402"/>
      <c r="O288" s="402"/>
      <c r="P288" s="402"/>
      <c r="Q288" s="402"/>
      <c r="R288" s="402"/>
      <c r="S288" s="402"/>
      <c r="T288" s="402"/>
      <c r="U288" s="402"/>
      <c r="V288" s="176"/>
    </row>
    <row r="289" spans="1:23" ht="15.75" customHeight="1" x14ac:dyDescent="0.25">
      <c r="A289" s="281" t="s">
        <v>134</v>
      </c>
      <c r="B289" s="281" t="s">
        <v>613</v>
      </c>
      <c r="C289" s="281" t="s">
        <v>754</v>
      </c>
      <c r="D289" s="281" t="s">
        <v>1</v>
      </c>
      <c r="E289" s="281">
        <v>100</v>
      </c>
      <c r="F289" s="281">
        <v>144</v>
      </c>
      <c r="G289" s="411" t="s">
        <v>616</v>
      </c>
      <c r="H289" s="7" t="s">
        <v>678</v>
      </c>
      <c r="I289" s="7" t="s">
        <v>755</v>
      </c>
      <c r="J289" s="10">
        <v>6</v>
      </c>
      <c r="K289" s="10">
        <v>0</v>
      </c>
      <c r="L289" s="10">
        <v>12</v>
      </c>
      <c r="M289" s="10">
        <v>10</v>
      </c>
      <c r="N289" s="378">
        <f>(J290+K290+L290)/3</f>
        <v>6</v>
      </c>
      <c r="O289" s="356">
        <v>388</v>
      </c>
      <c r="P289" s="356">
        <v>391</v>
      </c>
      <c r="Q289" s="356">
        <v>388</v>
      </c>
      <c r="R289" s="356">
        <v>227</v>
      </c>
      <c r="S289" s="356">
        <v>223</v>
      </c>
      <c r="T289" s="356">
        <v>219</v>
      </c>
      <c r="U289" s="378">
        <f>(N289/F289)*100</f>
        <v>4.1666666666666661</v>
      </c>
      <c r="V289" s="350">
        <f>MAX(J290:L290)/F289*100</f>
        <v>8.3333333333333321</v>
      </c>
      <c r="W289" s="3"/>
    </row>
    <row r="290" spans="1:23" x14ac:dyDescent="0.25">
      <c r="A290" s="283"/>
      <c r="B290" s="283"/>
      <c r="C290" s="283"/>
      <c r="D290" s="283"/>
      <c r="E290" s="283"/>
      <c r="F290" s="283"/>
      <c r="G290" s="410"/>
      <c r="H290" s="7"/>
      <c r="I290" s="6" t="s">
        <v>314</v>
      </c>
      <c r="J290" s="9">
        <f>SUM(J289)</f>
        <v>6</v>
      </c>
      <c r="K290" s="9">
        <f>SUM(K289)</f>
        <v>0</v>
      </c>
      <c r="L290" s="9">
        <f>SUM(L289)</f>
        <v>12</v>
      </c>
      <c r="M290" s="9">
        <f>SUM(M289)</f>
        <v>10</v>
      </c>
      <c r="N290" s="351"/>
      <c r="O290" s="382"/>
      <c r="P290" s="382"/>
      <c r="Q290" s="382"/>
      <c r="R290" s="382"/>
      <c r="S290" s="382"/>
      <c r="T290" s="382"/>
      <c r="U290" s="351"/>
      <c r="V290" s="350"/>
      <c r="W290" s="3"/>
    </row>
    <row r="291" spans="1:23" ht="36" customHeight="1" x14ac:dyDescent="0.25">
      <c r="A291" s="401" t="s">
        <v>756</v>
      </c>
      <c r="B291" s="402"/>
      <c r="C291" s="402"/>
      <c r="D291" s="402"/>
      <c r="E291" s="402"/>
      <c r="F291" s="402"/>
      <c r="G291" s="402"/>
      <c r="H291" s="402"/>
      <c r="I291" s="402"/>
      <c r="J291" s="402"/>
      <c r="K291" s="402"/>
      <c r="L291" s="402"/>
      <c r="M291" s="402"/>
      <c r="N291" s="402"/>
      <c r="O291" s="402"/>
      <c r="P291" s="402"/>
      <c r="Q291" s="402"/>
      <c r="R291" s="402"/>
      <c r="S291" s="402"/>
      <c r="T291" s="402"/>
      <c r="U291" s="402"/>
      <c r="V291" s="176"/>
      <c r="W291" s="3"/>
    </row>
    <row r="292" spans="1:23" ht="15" customHeight="1" x14ac:dyDescent="0.25">
      <c r="A292" s="281" t="s">
        <v>134</v>
      </c>
      <c r="B292" s="281" t="s">
        <v>613</v>
      </c>
      <c r="C292" s="281" t="s">
        <v>757</v>
      </c>
      <c r="D292" s="281" t="s">
        <v>1</v>
      </c>
      <c r="E292" s="281">
        <v>320</v>
      </c>
      <c r="F292" s="281">
        <v>462</v>
      </c>
      <c r="G292" s="347" t="s">
        <v>615</v>
      </c>
      <c r="H292" s="7" t="s">
        <v>678</v>
      </c>
      <c r="I292" s="182" t="s">
        <v>758</v>
      </c>
      <c r="J292" s="10"/>
      <c r="K292" s="10"/>
      <c r="L292" s="10"/>
      <c r="M292" s="10"/>
      <c r="N292" s="378">
        <f>(J293+K293+L293)/3</f>
        <v>0</v>
      </c>
      <c r="O292" s="356"/>
      <c r="P292" s="356"/>
      <c r="Q292" s="356"/>
      <c r="R292" s="356"/>
      <c r="S292" s="356"/>
      <c r="T292" s="356"/>
      <c r="U292" s="378">
        <f>(N292/F292)*100</f>
        <v>0</v>
      </c>
      <c r="V292" s="350">
        <f>MAX(J293:L293)/F292*100</f>
        <v>0</v>
      </c>
      <c r="W292" s="3"/>
    </row>
    <row r="293" spans="1:23" ht="16.5" customHeight="1" x14ac:dyDescent="0.25">
      <c r="A293" s="283"/>
      <c r="B293" s="283"/>
      <c r="C293" s="283"/>
      <c r="D293" s="283"/>
      <c r="E293" s="283"/>
      <c r="F293" s="283"/>
      <c r="G293" s="335"/>
      <c r="H293" s="7"/>
      <c r="I293" s="6" t="s">
        <v>314</v>
      </c>
      <c r="J293" s="9"/>
      <c r="K293" s="9"/>
      <c r="L293" s="9"/>
      <c r="M293" s="9"/>
      <c r="N293" s="351"/>
      <c r="O293" s="382"/>
      <c r="P293" s="382"/>
      <c r="Q293" s="382"/>
      <c r="R293" s="382"/>
      <c r="S293" s="382"/>
      <c r="T293" s="382"/>
      <c r="U293" s="351"/>
      <c r="V293" s="350"/>
      <c r="W293" s="3"/>
    </row>
    <row r="294" spans="1:23" ht="29.25" customHeight="1" x14ac:dyDescent="0.25">
      <c r="A294" s="401" t="s">
        <v>759</v>
      </c>
      <c r="B294" s="402"/>
      <c r="C294" s="402"/>
      <c r="D294" s="402"/>
      <c r="E294" s="402"/>
      <c r="F294" s="402"/>
      <c r="G294" s="402"/>
      <c r="H294" s="402"/>
      <c r="I294" s="402"/>
      <c r="J294" s="402"/>
      <c r="K294" s="402"/>
      <c r="L294" s="402"/>
      <c r="M294" s="402"/>
      <c r="N294" s="402"/>
      <c r="O294" s="402"/>
      <c r="P294" s="402"/>
      <c r="Q294" s="402"/>
      <c r="R294" s="402"/>
      <c r="S294" s="402"/>
      <c r="T294" s="402"/>
      <c r="U294" s="402"/>
      <c r="V294" s="176"/>
      <c r="W294" s="3"/>
    </row>
    <row r="295" spans="1:23" ht="15" customHeight="1" x14ac:dyDescent="0.25">
      <c r="A295" s="281" t="s">
        <v>134</v>
      </c>
      <c r="B295" s="281" t="s">
        <v>613</v>
      </c>
      <c r="C295" s="281" t="s">
        <v>760</v>
      </c>
      <c r="D295" s="281" t="s">
        <v>1</v>
      </c>
      <c r="E295" s="281">
        <v>400</v>
      </c>
      <c r="F295" s="281">
        <v>577.4</v>
      </c>
      <c r="G295" s="347" t="s">
        <v>616</v>
      </c>
      <c r="H295" s="7" t="s">
        <v>644</v>
      </c>
      <c r="I295" s="60" t="s">
        <v>761</v>
      </c>
      <c r="J295" s="10">
        <v>0</v>
      </c>
      <c r="K295" s="10">
        <v>0</v>
      </c>
      <c r="L295" s="10">
        <v>0</v>
      </c>
      <c r="M295" s="10">
        <v>0</v>
      </c>
      <c r="N295" s="378">
        <f>(J299+K299+L299)/3</f>
        <v>86</v>
      </c>
      <c r="O295" s="356">
        <v>423</v>
      </c>
      <c r="P295" s="356">
        <v>421</v>
      </c>
      <c r="Q295" s="356">
        <v>423</v>
      </c>
      <c r="R295" s="356">
        <v>242</v>
      </c>
      <c r="S295" s="356">
        <v>241</v>
      </c>
      <c r="T295" s="356">
        <v>242</v>
      </c>
      <c r="U295" s="378">
        <f>(N295/F295)*100</f>
        <v>14.894354000692761</v>
      </c>
      <c r="V295" s="350">
        <f>MAX(J299:L299)/F295*100</f>
        <v>17.665396605472811</v>
      </c>
      <c r="W295" s="3"/>
    </row>
    <row r="296" spans="1:23" ht="15" customHeight="1" x14ac:dyDescent="0.25">
      <c r="A296" s="282"/>
      <c r="B296" s="282"/>
      <c r="C296" s="282"/>
      <c r="D296" s="282"/>
      <c r="E296" s="282"/>
      <c r="F296" s="282"/>
      <c r="G296" s="348"/>
      <c r="H296" s="7" t="s">
        <v>646</v>
      </c>
      <c r="I296" s="60" t="s">
        <v>762</v>
      </c>
      <c r="J296" s="10">
        <v>16</v>
      </c>
      <c r="K296" s="10">
        <v>35</v>
      </c>
      <c r="L296" s="10">
        <v>0</v>
      </c>
      <c r="M296" s="10">
        <v>10</v>
      </c>
      <c r="N296" s="350"/>
      <c r="O296" s="355"/>
      <c r="P296" s="355"/>
      <c r="Q296" s="355"/>
      <c r="R296" s="355"/>
      <c r="S296" s="355"/>
      <c r="T296" s="355"/>
      <c r="U296" s="350"/>
      <c r="V296" s="350"/>
      <c r="W296" s="3"/>
    </row>
    <row r="297" spans="1:23" ht="15" customHeight="1" x14ac:dyDescent="0.25">
      <c r="A297" s="282"/>
      <c r="B297" s="282"/>
      <c r="C297" s="282"/>
      <c r="D297" s="282"/>
      <c r="E297" s="282"/>
      <c r="F297" s="282"/>
      <c r="G297" s="348"/>
      <c r="H297" s="7" t="s">
        <v>648</v>
      </c>
      <c r="I297" s="60" t="s">
        <v>763</v>
      </c>
      <c r="J297" s="10">
        <v>21</v>
      </c>
      <c r="K297" s="10">
        <v>2</v>
      </c>
      <c r="L297" s="10">
        <v>0</v>
      </c>
      <c r="M297" s="10">
        <v>12</v>
      </c>
      <c r="N297" s="350"/>
      <c r="O297" s="355"/>
      <c r="P297" s="355"/>
      <c r="Q297" s="355"/>
      <c r="R297" s="355"/>
      <c r="S297" s="355"/>
      <c r="T297" s="355"/>
      <c r="U297" s="350"/>
      <c r="V297" s="350"/>
    </row>
    <row r="298" spans="1:23" ht="14.25" customHeight="1" x14ac:dyDescent="0.25">
      <c r="A298" s="282"/>
      <c r="B298" s="282"/>
      <c r="C298" s="282"/>
      <c r="D298" s="282"/>
      <c r="E298" s="282"/>
      <c r="F298" s="282"/>
      <c r="G298" s="348"/>
      <c r="H298" s="7" t="s">
        <v>672</v>
      </c>
      <c r="I298" s="182" t="s">
        <v>764</v>
      </c>
      <c r="J298" s="10">
        <v>57</v>
      </c>
      <c r="K298" s="10">
        <v>65</v>
      </c>
      <c r="L298" s="10">
        <v>62</v>
      </c>
      <c r="M298" s="10">
        <v>6</v>
      </c>
      <c r="N298" s="350"/>
      <c r="O298" s="355"/>
      <c r="P298" s="355"/>
      <c r="Q298" s="355"/>
      <c r="R298" s="355"/>
      <c r="S298" s="355"/>
      <c r="T298" s="355"/>
      <c r="U298" s="350"/>
      <c r="V298" s="350"/>
      <c r="W298" s="3"/>
    </row>
    <row r="299" spans="1:23" ht="16.5" customHeight="1" x14ac:dyDescent="0.25">
      <c r="A299" s="283"/>
      <c r="B299" s="283"/>
      <c r="C299" s="283"/>
      <c r="D299" s="283"/>
      <c r="E299" s="283"/>
      <c r="F299" s="283"/>
      <c r="G299" s="335"/>
      <c r="H299" s="7"/>
      <c r="I299" s="6" t="s">
        <v>28</v>
      </c>
      <c r="J299" s="9">
        <f>SUM(J295:J298)</f>
        <v>94</v>
      </c>
      <c r="K299" s="9">
        <f>SUM(K295:K298)</f>
        <v>102</v>
      </c>
      <c r="L299" s="9">
        <f>SUM(L295:L298)</f>
        <v>62</v>
      </c>
      <c r="M299" s="9">
        <f>SUM(M295:M298)</f>
        <v>28</v>
      </c>
      <c r="N299" s="351"/>
      <c r="O299" s="382"/>
      <c r="P299" s="382"/>
      <c r="Q299" s="382"/>
      <c r="R299" s="382"/>
      <c r="S299" s="382"/>
      <c r="T299" s="382"/>
      <c r="U299" s="351"/>
      <c r="V299" s="350"/>
      <c r="W299" s="3"/>
    </row>
    <row r="300" spans="1:23" ht="36.75" customHeight="1" x14ac:dyDescent="0.25">
      <c r="A300" s="417" t="s">
        <v>765</v>
      </c>
      <c r="B300" s="418"/>
      <c r="C300" s="418"/>
      <c r="D300" s="418"/>
      <c r="E300" s="418"/>
      <c r="F300" s="418"/>
      <c r="G300" s="418"/>
      <c r="H300" s="418"/>
      <c r="I300" s="418"/>
      <c r="J300" s="418"/>
      <c r="K300" s="418"/>
      <c r="L300" s="418"/>
      <c r="M300" s="418"/>
      <c r="N300" s="418"/>
      <c r="O300" s="418"/>
      <c r="P300" s="418"/>
      <c r="Q300" s="418"/>
      <c r="R300" s="418"/>
      <c r="S300" s="418"/>
      <c r="T300" s="418"/>
      <c r="U300" s="418"/>
      <c r="V300" s="176"/>
    </row>
    <row r="301" spans="1:23" ht="30.75" customHeight="1" x14ac:dyDescent="0.25">
      <c r="A301" s="401" t="s">
        <v>766</v>
      </c>
      <c r="B301" s="402"/>
      <c r="C301" s="402"/>
      <c r="D301" s="402"/>
      <c r="E301" s="402"/>
      <c r="F301" s="402"/>
      <c r="G301" s="402"/>
      <c r="H301" s="402"/>
      <c r="I301" s="402"/>
      <c r="J301" s="402"/>
      <c r="K301" s="402"/>
      <c r="L301" s="402"/>
      <c r="M301" s="402"/>
      <c r="N301" s="402"/>
      <c r="O301" s="402"/>
      <c r="P301" s="402"/>
      <c r="Q301" s="402"/>
      <c r="R301" s="402"/>
      <c r="S301" s="402"/>
      <c r="T301" s="402"/>
      <c r="U301" s="402"/>
      <c r="V301" s="176"/>
      <c r="W301" s="3"/>
    </row>
    <row r="302" spans="1:23" ht="15" customHeight="1" x14ac:dyDescent="0.25">
      <c r="A302" s="284" t="s">
        <v>134</v>
      </c>
      <c r="B302" s="284" t="s">
        <v>767</v>
      </c>
      <c r="C302" s="284" t="s">
        <v>768</v>
      </c>
      <c r="D302" s="281" t="s">
        <v>1</v>
      </c>
      <c r="E302" s="284">
        <v>400</v>
      </c>
      <c r="F302" s="284">
        <v>580</v>
      </c>
      <c r="G302" s="210" t="s">
        <v>616</v>
      </c>
      <c r="H302" s="7" t="s">
        <v>417</v>
      </c>
      <c r="I302" s="182" t="s">
        <v>769</v>
      </c>
      <c r="J302" s="8">
        <v>42</v>
      </c>
      <c r="K302" s="8">
        <v>58</v>
      </c>
      <c r="L302" s="10">
        <v>54</v>
      </c>
      <c r="M302" s="8">
        <v>10</v>
      </c>
      <c r="N302" s="289">
        <f>(J304+K304+L304)/3</f>
        <v>51.333333333333336</v>
      </c>
      <c r="O302" s="396">
        <v>410</v>
      </c>
      <c r="P302" s="396">
        <v>415</v>
      </c>
      <c r="Q302" s="396">
        <v>410</v>
      </c>
      <c r="R302" s="396">
        <v>236</v>
      </c>
      <c r="S302" s="396">
        <v>236</v>
      </c>
      <c r="T302" s="396">
        <v>231</v>
      </c>
      <c r="U302" s="378">
        <f>(N302/F302)*100</f>
        <v>8.8505747126436791</v>
      </c>
      <c r="V302" s="350">
        <f>MAX(J304:L304)/F302*100</f>
        <v>10</v>
      </c>
      <c r="W302" s="3"/>
    </row>
    <row r="303" spans="1:23" ht="15" customHeight="1" x14ac:dyDescent="0.25">
      <c r="A303" s="284"/>
      <c r="B303" s="284"/>
      <c r="C303" s="284"/>
      <c r="D303" s="282"/>
      <c r="E303" s="284"/>
      <c r="F303" s="284"/>
      <c r="G303" s="210"/>
      <c r="H303" s="7"/>
      <c r="I303" s="182"/>
      <c r="J303" s="10"/>
      <c r="K303" s="10"/>
      <c r="L303" s="10"/>
      <c r="M303" s="10"/>
      <c r="N303" s="290"/>
      <c r="O303" s="396"/>
      <c r="P303" s="396"/>
      <c r="Q303" s="396"/>
      <c r="R303" s="396"/>
      <c r="S303" s="396"/>
      <c r="T303" s="396"/>
      <c r="U303" s="350"/>
      <c r="V303" s="350"/>
    </row>
    <row r="304" spans="1:23" ht="18" customHeight="1" thickBot="1" x14ac:dyDescent="0.3">
      <c r="A304" s="334"/>
      <c r="B304" s="334"/>
      <c r="C304" s="334"/>
      <c r="D304" s="332"/>
      <c r="E304" s="334"/>
      <c r="F304" s="334"/>
      <c r="G304" s="370"/>
      <c r="H304" s="24"/>
      <c r="I304" s="27" t="s">
        <v>28</v>
      </c>
      <c r="J304" s="33">
        <f>SUM(J302:J303)</f>
        <v>42</v>
      </c>
      <c r="K304" s="33">
        <f>SUM(K302:K303)</f>
        <v>58</v>
      </c>
      <c r="L304" s="28">
        <f>SUM(L302:L303)</f>
        <v>54</v>
      </c>
      <c r="M304" s="33">
        <f>SUM(M302:M303)</f>
        <v>10</v>
      </c>
      <c r="N304" s="403"/>
      <c r="O304" s="397"/>
      <c r="P304" s="398"/>
      <c r="Q304" s="398"/>
      <c r="R304" s="397"/>
      <c r="S304" s="398"/>
      <c r="T304" s="398"/>
      <c r="U304" s="350"/>
      <c r="V304" s="350"/>
      <c r="W304" s="3"/>
    </row>
    <row r="305" spans="1:23" ht="20.25" customHeight="1" x14ac:dyDescent="0.25">
      <c r="A305" s="333" t="s">
        <v>134</v>
      </c>
      <c r="B305" s="333" t="s">
        <v>767</v>
      </c>
      <c r="C305" s="333" t="s">
        <v>770</v>
      </c>
      <c r="D305" s="345" t="s">
        <v>1</v>
      </c>
      <c r="E305" s="333">
        <v>250</v>
      </c>
      <c r="F305" s="283">
        <v>362</v>
      </c>
      <c r="G305" s="410" t="s">
        <v>616</v>
      </c>
      <c r="H305" s="22" t="s">
        <v>417</v>
      </c>
      <c r="I305" s="185" t="s">
        <v>771</v>
      </c>
      <c r="J305" s="30">
        <v>31</v>
      </c>
      <c r="K305" s="30">
        <v>26</v>
      </c>
      <c r="L305" s="30">
        <v>27</v>
      </c>
      <c r="M305" s="30">
        <v>0</v>
      </c>
      <c r="N305" s="289">
        <f>(J307+K307+L307)/3</f>
        <v>28</v>
      </c>
      <c r="O305" s="341">
        <v>367</v>
      </c>
      <c r="P305" s="341">
        <v>418</v>
      </c>
      <c r="Q305" s="341">
        <v>372</v>
      </c>
      <c r="R305" s="420">
        <v>233</v>
      </c>
      <c r="S305" s="341">
        <v>233</v>
      </c>
      <c r="T305" s="423">
        <v>233</v>
      </c>
      <c r="U305" s="349">
        <f>(N305/F305)*100</f>
        <v>7.7348066298342539</v>
      </c>
      <c r="V305" s="349">
        <f>MAX(J307:L307)/F305*100</f>
        <v>8.5635359116022105</v>
      </c>
    </row>
    <row r="306" spans="1:23" ht="15" customHeight="1" x14ac:dyDescent="0.25">
      <c r="A306" s="284"/>
      <c r="B306" s="284"/>
      <c r="C306" s="284"/>
      <c r="D306" s="346"/>
      <c r="E306" s="284"/>
      <c r="F306" s="284"/>
      <c r="G306" s="210"/>
      <c r="H306" s="7"/>
      <c r="I306" s="7"/>
      <c r="J306" s="30"/>
      <c r="K306" s="30"/>
      <c r="L306" s="30"/>
      <c r="M306" s="30"/>
      <c r="N306" s="290"/>
      <c r="O306" s="342"/>
      <c r="P306" s="342"/>
      <c r="Q306" s="342"/>
      <c r="R306" s="421"/>
      <c r="S306" s="342"/>
      <c r="T306" s="424"/>
      <c r="U306" s="350"/>
      <c r="V306" s="350"/>
    </row>
    <row r="307" spans="1:23" ht="15" customHeight="1" thickBot="1" x14ac:dyDescent="0.3">
      <c r="A307" s="330"/>
      <c r="B307" s="334"/>
      <c r="C307" s="334"/>
      <c r="D307" s="419"/>
      <c r="E307" s="334"/>
      <c r="F307" s="281"/>
      <c r="G307" s="411"/>
      <c r="H307" s="35"/>
      <c r="I307" s="27" t="s">
        <v>28</v>
      </c>
      <c r="J307" s="186">
        <f>SUM(J305:J306)</f>
        <v>31</v>
      </c>
      <c r="K307" s="186">
        <f>SUM(K305:K306)</f>
        <v>26</v>
      </c>
      <c r="L307" s="186">
        <f>SUM(L305:L306)</f>
        <v>27</v>
      </c>
      <c r="M307" s="186">
        <f>SUM(M305:M306)</f>
        <v>0</v>
      </c>
      <c r="N307" s="403"/>
      <c r="O307" s="356"/>
      <c r="P307" s="343"/>
      <c r="Q307" s="343"/>
      <c r="R307" s="422"/>
      <c r="S307" s="343"/>
      <c r="T307" s="425"/>
      <c r="U307" s="350"/>
      <c r="V307" s="350"/>
    </row>
    <row r="308" spans="1:23" ht="14.25" customHeight="1" x14ac:dyDescent="0.25">
      <c r="A308" s="333" t="s">
        <v>134</v>
      </c>
      <c r="B308" s="333" t="s">
        <v>767</v>
      </c>
      <c r="C308" s="283" t="s">
        <v>772</v>
      </c>
      <c r="D308" s="282" t="s">
        <v>1</v>
      </c>
      <c r="E308" s="333">
        <v>100</v>
      </c>
      <c r="F308" s="333">
        <v>144</v>
      </c>
      <c r="G308" s="369" t="s">
        <v>616</v>
      </c>
      <c r="H308" s="40" t="s">
        <v>417</v>
      </c>
      <c r="I308" s="185" t="s">
        <v>771</v>
      </c>
      <c r="J308" s="155">
        <v>27</v>
      </c>
      <c r="K308" s="155">
        <v>26</v>
      </c>
      <c r="L308" s="155">
        <v>23</v>
      </c>
      <c r="M308" s="155">
        <v>0</v>
      </c>
      <c r="N308" s="289">
        <f>(J310+K310+L310)/3</f>
        <v>25.333333333333332</v>
      </c>
      <c r="O308" s="341">
        <v>407</v>
      </c>
      <c r="P308" s="341">
        <v>410</v>
      </c>
      <c r="Q308" s="382">
        <v>412</v>
      </c>
      <c r="R308" s="382">
        <v>230</v>
      </c>
      <c r="S308" s="382">
        <v>231</v>
      </c>
      <c r="T308" s="382">
        <v>229</v>
      </c>
      <c r="U308" s="349">
        <f>(N308/F308)*100</f>
        <v>17.592592592592592</v>
      </c>
      <c r="V308" s="349">
        <f>MAX(J310:L310)/F308*100</f>
        <v>18.75</v>
      </c>
      <c r="W308" s="3"/>
    </row>
    <row r="309" spans="1:23" ht="20.25" customHeight="1" x14ac:dyDescent="0.25">
      <c r="A309" s="284"/>
      <c r="B309" s="284"/>
      <c r="C309" s="284"/>
      <c r="D309" s="282"/>
      <c r="E309" s="284"/>
      <c r="F309" s="284"/>
      <c r="G309" s="210"/>
      <c r="H309" s="7"/>
      <c r="I309" s="7"/>
      <c r="J309" s="10"/>
      <c r="K309" s="10"/>
      <c r="L309" s="10"/>
      <c r="M309" s="10"/>
      <c r="N309" s="290"/>
      <c r="O309" s="342"/>
      <c r="P309" s="342"/>
      <c r="Q309" s="342"/>
      <c r="R309" s="342"/>
      <c r="S309" s="342"/>
      <c r="T309" s="342"/>
      <c r="U309" s="350"/>
      <c r="V309" s="350"/>
    </row>
    <row r="310" spans="1:23" ht="15" customHeight="1" thickBot="1" x14ac:dyDescent="0.3">
      <c r="A310" s="330"/>
      <c r="B310" s="334"/>
      <c r="C310" s="281"/>
      <c r="D310" s="282"/>
      <c r="E310" s="334"/>
      <c r="F310" s="281"/>
      <c r="G310" s="370"/>
      <c r="H310" s="35"/>
      <c r="I310" s="173" t="s">
        <v>28</v>
      </c>
      <c r="J310" s="172">
        <f>SUM(J308:J309)</f>
        <v>27</v>
      </c>
      <c r="K310" s="172">
        <f>SUM(K308:K309)</f>
        <v>26</v>
      </c>
      <c r="L310" s="28">
        <f>SUM(L308:L309)</f>
        <v>23</v>
      </c>
      <c r="M310" s="172">
        <f>SUM(M308:M309)</f>
        <v>0</v>
      </c>
      <c r="N310" s="403"/>
      <c r="O310" s="356"/>
      <c r="P310" s="343"/>
      <c r="Q310" s="356"/>
      <c r="R310" s="356"/>
      <c r="S310" s="343"/>
      <c r="T310" s="356"/>
      <c r="U310" s="350"/>
      <c r="V310" s="350"/>
      <c r="W310" s="3"/>
    </row>
    <row r="311" spans="1:23" x14ac:dyDescent="0.25">
      <c r="A311" s="333" t="s">
        <v>134</v>
      </c>
      <c r="B311" s="333" t="s">
        <v>767</v>
      </c>
      <c r="C311" s="333" t="s">
        <v>773</v>
      </c>
      <c r="D311" s="331" t="s">
        <v>1</v>
      </c>
      <c r="E311" s="333">
        <v>250</v>
      </c>
      <c r="F311" s="333">
        <v>362</v>
      </c>
      <c r="G311" s="369" t="s">
        <v>616</v>
      </c>
      <c r="H311" s="153" t="s">
        <v>417</v>
      </c>
      <c r="I311" s="187" t="s">
        <v>774</v>
      </c>
      <c r="J311" s="155">
        <v>24</v>
      </c>
      <c r="K311" s="155">
        <v>22</v>
      </c>
      <c r="L311" s="23">
        <v>20</v>
      </c>
      <c r="M311" s="42">
        <v>9</v>
      </c>
      <c r="N311" s="426">
        <f>(J313+K313+L313)/3</f>
        <v>22</v>
      </c>
      <c r="O311" s="341">
        <v>405</v>
      </c>
      <c r="P311" s="341">
        <v>409</v>
      </c>
      <c r="Q311" s="341">
        <v>410</v>
      </c>
      <c r="R311" s="341">
        <v>230</v>
      </c>
      <c r="S311" s="341">
        <v>228</v>
      </c>
      <c r="T311" s="341">
        <v>232</v>
      </c>
      <c r="U311" s="349">
        <f>(N311/F311)*100</f>
        <v>6.0773480662983426</v>
      </c>
      <c r="V311" s="349">
        <f>MAX(J313:L313)/F311*100</f>
        <v>6.6298342541436464</v>
      </c>
      <c r="W311" s="3"/>
    </row>
    <row r="312" spans="1:23" ht="15" customHeight="1" x14ac:dyDescent="0.25">
      <c r="A312" s="284"/>
      <c r="B312" s="284"/>
      <c r="C312" s="284"/>
      <c r="D312" s="282"/>
      <c r="E312" s="284"/>
      <c r="F312" s="284"/>
      <c r="G312" s="210"/>
      <c r="H312" s="7" t="s">
        <v>775</v>
      </c>
      <c r="I312" s="182" t="s">
        <v>8</v>
      </c>
      <c r="J312" s="10">
        <v>0</v>
      </c>
      <c r="K312" s="10">
        <v>0</v>
      </c>
      <c r="L312" s="10">
        <v>0</v>
      </c>
      <c r="M312" s="8">
        <v>0</v>
      </c>
      <c r="N312" s="290"/>
      <c r="O312" s="342"/>
      <c r="P312" s="342"/>
      <c r="Q312" s="342"/>
      <c r="R312" s="342"/>
      <c r="S312" s="342"/>
      <c r="T312" s="342"/>
      <c r="U312" s="350"/>
      <c r="V312" s="350"/>
    </row>
    <row r="313" spans="1:23" ht="13.5" customHeight="1" x14ac:dyDescent="0.25">
      <c r="A313" s="329"/>
      <c r="B313" s="284"/>
      <c r="C313" s="284"/>
      <c r="D313" s="283"/>
      <c r="E313" s="284"/>
      <c r="F313" s="284"/>
      <c r="G313" s="210"/>
      <c r="H313" s="7"/>
      <c r="I313" s="6" t="s">
        <v>28</v>
      </c>
      <c r="J313" s="9">
        <f>SUM(J311:J312)</f>
        <v>24</v>
      </c>
      <c r="K313" s="9">
        <f>SUM(K311:K312)</f>
        <v>22</v>
      </c>
      <c r="L313" s="9">
        <f>SUM(L311:L312)</f>
        <v>20</v>
      </c>
      <c r="M313" s="9">
        <f>SUM(M311:M312)</f>
        <v>9</v>
      </c>
      <c r="N313" s="291"/>
      <c r="O313" s="342"/>
      <c r="P313" s="342"/>
      <c r="Q313" s="342"/>
      <c r="R313" s="342"/>
      <c r="S313" s="342"/>
      <c r="T313" s="342"/>
      <c r="U313" s="351"/>
      <c r="V313" s="351"/>
      <c r="W313" s="3"/>
    </row>
    <row r="314" spans="1:23" ht="33" customHeight="1" x14ac:dyDescent="0.25">
      <c r="A314" s="372" t="s">
        <v>776</v>
      </c>
      <c r="B314" s="373"/>
      <c r="C314" s="373"/>
      <c r="D314" s="373"/>
      <c r="E314" s="373"/>
      <c r="F314" s="373"/>
      <c r="G314" s="373"/>
      <c r="H314" s="373"/>
      <c r="I314" s="373"/>
      <c r="J314" s="373"/>
      <c r="K314" s="373"/>
      <c r="L314" s="373"/>
      <c r="M314" s="373"/>
      <c r="N314" s="373"/>
      <c r="O314" s="373"/>
      <c r="P314" s="373"/>
      <c r="Q314" s="373"/>
      <c r="R314" s="373"/>
      <c r="S314" s="373"/>
      <c r="T314" s="373"/>
      <c r="U314" s="373"/>
      <c r="V314" s="188"/>
      <c r="W314" s="3"/>
    </row>
    <row r="315" spans="1:23" ht="15" customHeight="1" x14ac:dyDescent="0.25">
      <c r="A315" s="284" t="s">
        <v>134</v>
      </c>
      <c r="B315" s="284" t="s">
        <v>767</v>
      </c>
      <c r="C315" s="284" t="s">
        <v>777</v>
      </c>
      <c r="D315" s="281" t="s">
        <v>1</v>
      </c>
      <c r="E315" s="284">
        <v>250</v>
      </c>
      <c r="F315" s="284">
        <v>362</v>
      </c>
      <c r="G315" s="214" t="s">
        <v>616</v>
      </c>
      <c r="H315" s="7" t="s">
        <v>417</v>
      </c>
      <c r="I315" s="182" t="s">
        <v>774</v>
      </c>
      <c r="J315" s="10">
        <v>0</v>
      </c>
      <c r="K315" s="10">
        <v>0</v>
      </c>
      <c r="L315" s="10">
        <v>0</v>
      </c>
      <c r="M315" s="10">
        <v>0</v>
      </c>
      <c r="N315" s="339">
        <f>(J317+K317+L317)/3</f>
        <v>6.333333333333333</v>
      </c>
      <c r="O315" s="342">
        <v>410</v>
      </c>
      <c r="P315" s="342">
        <v>408</v>
      </c>
      <c r="Q315" s="342">
        <v>415</v>
      </c>
      <c r="R315" s="342">
        <v>229</v>
      </c>
      <c r="S315" s="342">
        <v>231</v>
      </c>
      <c r="T315" s="342">
        <v>232</v>
      </c>
      <c r="U315" s="378">
        <f>(N315/F315)*100</f>
        <v>1.7495395948434622</v>
      </c>
      <c r="V315" s="378">
        <f>MAX(J317:L317)/F315*100</f>
        <v>2.2099447513812152</v>
      </c>
    </row>
    <row r="316" spans="1:23" ht="14.25" customHeight="1" x14ac:dyDescent="0.25">
      <c r="A316" s="284"/>
      <c r="B316" s="284"/>
      <c r="C316" s="284"/>
      <c r="D316" s="282"/>
      <c r="E316" s="284"/>
      <c r="F316" s="284"/>
      <c r="G316" s="215"/>
      <c r="H316" s="7" t="s">
        <v>437</v>
      </c>
      <c r="I316" s="182" t="s">
        <v>8</v>
      </c>
      <c r="J316" s="47">
        <v>8</v>
      </c>
      <c r="K316" s="47">
        <v>5</v>
      </c>
      <c r="L316" s="47">
        <v>6</v>
      </c>
      <c r="M316" s="47">
        <v>2</v>
      </c>
      <c r="N316" s="339"/>
      <c r="O316" s="342"/>
      <c r="P316" s="342"/>
      <c r="Q316" s="342"/>
      <c r="R316" s="342"/>
      <c r="S316" s="342"/>
      <c r="T316" s="342"/>
      <c r="U316" s="350"/>
      <c r="V316" s="350"/>
    </row>
    <row r="317" spans="1:23" ht="14.25" customHeight="1" x14ac:dyDescent="0.25">
      <c r="A317" s="329"/>
      <c r="B317" s="284"/>
      <c r="C317" s="284"/>
      <c r="D317" s="283"/>
      <c r="E317" s="284"/>
      <c r="F317" s="284"/>
      <c r="G317" s="216"/>
      <c r="H317" s="7"/>
      <c r="I317" s="6" t="s">
        <v>28</v>
      </c>
      <c r="J317" s="9">
        <f>SUM(J315:J316)</f>
        <v>8</v>
      </c>
      <c r="K317" s="9">
        <f>SUM(K315:K316)</f>
        <v>5</v>
      </c>
      <c r="L317" s="9">
        <f>SUM(L315:L316)</f>
        <v>6</v>
      </c>
      <c r="M317" s="9">
        <f>SUM(M315:M316)</f>
        <v>2</v>
      </c>
      <c r="N317" s="339"/>
      <c r="O317" s="342"/>
      <c r="P317" s="342"/>
      <c r="Q317" s="342"/>
      <c r="R317" s="342"/>
      <c r="S317" s="342"/>
      <c r="T317" s="342"/>
      <c r="U317" s="351"/>
      <c r="V317" s="351"/>
    </row>
    <row r="318" spans="1:23" ht="29.25" customHeight="1" x14ac:dyDescent="0.25">
      <c r="A318" s="401" t="s">
        <v>778</v>
      </c>
      <c r="B318" s="402"/>
      <c r="C318" s="402"/>
      <c r="D318" s="402"/>
      <c r="E318" s="402"/>
      <c r="F318" s="402"/>
      <c r="G318" s="402"/>
      <c r="H318" s="402"/>
      <c r="I318" s="402"/>
      <c r="J318" s="402"/>
      <c r="K318" s="402"/>
      <c r="L318" s="402"/>
      <c r="M318" s="402"/>
      <c r="N318" s="402"/>
      <c r="O318" s="402"/>
      <c r="P318" s="402"/>
      <c r="Q318" s="402"/>
      <c r="R318" s="402"/>
      <c r="S318" s="402"/>
      <c r="T318" s="402"/>
      <c r="U318" s="402"/>
      <c r="V318" s="176"/>
    </row>
    <row r="319" spans="1:23" ht="15.75" customHeight="1" x14ac:dyDescent="0.25">
      <c r="A319" s="284" t="s">
        <v>134</v>
      </c>
      <c r="B319" s="284" t="s">
        <v>779</v>
      </c>
      <c r="C319" s="284" t="s">
        <v>780</v>
      </c>
      <c r="D319" s="281" t="s">
        <v>1</v>
      </c>
      <c r="E319" s="284">
        <v>400</v>
      </c>
      <c r="F319" s="284">
        <v>580</v>
      </c>
      <c r="G319" s="210" t="s">
        <v>616</v>
      </c>
      <c r="H319" s="7" t="s">
        <v>781</v>
      </c>
      <c r="I319" s="182" t="s">
        <v>771</v>
      </c>
      <c r="J319" s="8">
        <v>22</v>
      </c>
      <c r="K319" s="8">
        <v>30</v>
      </c>
      <c r="L319" s="8">
        <v>4</v>
      </c>
      <c r="M319" s="8">
        <v>12</v>
      </c>
      <c r="N319" s="378">
        <f>(J323+K323+L323)/3</f>
        <v>36.333333333333336</v>
      </c>
      <c r="O319" s="342">
        <v>415</v>
      </c>
      <c r="P319" s="342">
        <v>390</v>
      </c>
      <c r="Q319" s="342">
        <v>392</v>
      </c>
      <c r="R319" s="342">
        <v>238</v>
      </c>
      <c r="S319" s="342">
        <v>237</v>
      </c>
      <c r="T319" s="342">
        <v>223</v>
      </c>
      <c r="U319" s="211">
        <f>(N319/F319)*100</f>
        <v>6.2643678160919549</v>
      </c>
      <c r="V319" s="377">
        <f>MAX(J323:L323)/F319*100</f>
        <v>7.7586206896551726</v>
      </c>
    </row>
    <row r="320" spans="1:23" ht="12.75" customHeight="1" x14ac:dyDescent="0.25">
      <c r="A320" s="284"/>
      <c r="B320" s="284"/>
      <c r="C320" s="284"/>
      <c r="D320" s="282"/>
      <c r="E320" s="284"/>
      <c r="F320" s="284"/>
      <c r="G320" s="210"/>
      <c r="H320" s="7" t="s">
        <v>782</v>
      </c>
      <c r="I320" s="182" t="s">
        <v>771</v>
      </c>
      <c r="J320" s="8">
        <v>23</v>
      </c>
      <c r="K320" s="8">
        <v>6</v>
      </c>
      <c r="L320" s="8">
        <v>17</v>
      </c>
      <c r="M320" s="8">
        <v>8</v>
      </c>
      <c r="N320" s="350"/>
      <c r="O320" s="342"/>
      <c r="P320" s="342"/>
      <c r="Q320" s="342"/>
      <c r="R320" s="342"/>
      <c r="S320" s="342"/>
      <c r="T320" s="342"/>
      <c r="U320" s="377"/>
      <c r="V320" s="377"/>
    </row>
    <row r="321" spans="1:23" ht="14.25" customHeight="1" x14ac:dyDescent="0.25">
      <c r="A321" s="284"/>
      <c r="B321" s="284"/>
      <c r="C321" s="284"/>
      <c r="D321" s="282"/>
      <c r="E321" s="284"/>
      <c r="F321" s="284"/>
      <c r="G321" s="210"/>
      <c r="H321" s="7" t="s">
        <v>783</v>
      </c>
      <c r="I321" s="182" t="s">
        <v>771</v>
      </c>
      <c r="J321" s="15">
        <v>0</v>
      </c>
      <c r="K321" s="15">
        <v>5</v>
      </c>
      <c r="L321" s="15">
        <v>2</v>
      </c>
      <c r="M321" s="15">
        <v>2</v>
      </c>
      <c r="N321" s="350"/>
      <c r="O321" s="342"/>
      <c r="P321" s="342"/>
      <c r="Q321" s="342"/>
      <c r="R321" s="342"/>
      <c r="S321" s="342"/>
      <c r="T321" s="342"/>
      <c r="U321" s="377"/>
      <c r="V321" s="377"/>
    </row>
    <row r="322" spans="1:23" x14ac:dyDescent="0.25">
      <c r="A322" s="284"/>
      <c r="B322" s="284"/>
      <c r="C322" s="284"/>
      <c r="D322" s="282"/>
      <c r="E322" s="284"/>
      <c r="F322" s="284"/>
      <c r="G322" s="210"/>
      <c r="H322" s="7"/>
      <c r="I322" s="7"/>
      <c r="J322" s="10"/>
      <c r="K322" s="10"/>
      <c r="L322" s="10"/>
      <c r="M322" s="8"/>
      <c r="N322" s="350"/>
      <c r="O322" s="342"/>
      <c r="P322" s="342"/>
      <c r="Q322" s="342"/>
      <c r="R322" s="342"/>
      <c r="S322" s="342"/>
      <c r="T322" s="342"/>
      <c r="U322" s="377"/>
      <c r="V322" s="377"/>
    </row>
    <row r="323" spans="1:23" ht="14.25" customHeight="1" x14ac:dyDescent="0.25">
      <c r="A323" s="329"/>
      <c r="B323" s="284"/>
      <c r="C323" s="284"/>
      <c r="D323" s="283"/>
      <c r="E323" s="284"/>
      <c r="F323" s="284"/>
      <c r="G323" s="210"/>
      <c r="H323" s="7"/>
      <c r="I323" s="6" t="s">
        <v>28</v>
      </c>
      <c r="J323" s="39">
        <f>SUM(J319:J322)</f>
        <v>45</v>
      </c>
      <c r="K323" s="9">
        <f>SUM(K319:K322)</f>
        <v>41</v>
      </c>
      <c r="L323" s="39">
        <f>SUM(L319:L322)</f>
        <v>23</v>
      </c>
      <c r="M323" s="9">
        <f>SUM(M319:M322)</f>
        <v>22</v>
      </c>
      <c r="N323" s="351"/>
      <c r="O323" s="342"/>
      <c r="P323" s="342"/>
      <c r="Q323" s="342"/>
      <c r="R323" s="342"/>
      <c r="S323" s="342"/>
      <c r="T323" s="342"/>
      <c r="U323" s="405"/>
      <c r="V323" s="405"/>
    </row>
    <row r="324" spans="1:23" x14ac:dyDescent="0.25">
      <c r="W324" s="3"/>
    </row>
    <row r="325" spans="1:23" x14ac:dyDescent="0.25">
      <c r="W325" s="3"/>
    </row>
    <row r="326" spans="1:23" ht="13.2" x14ac:dyDescent="0.25">
      <c r="A326" s="287" t="s">
        <v>41</v>
      </c>
      <c r="B326" s="287"/>
      <c r="C326" s="287"/>
      <c r="D326" s="288" t="s">
        <v>461</v>
      </c>
      <c r="E326" s="288"/>
      <c r="F326" s="288"/>
      <c r="G326" s="288"/>
      <c r="H326" s="21" t="s">
        <v>784</v>
      </c>
      <c r="I326" s="21"/>
      <c r="V326" s="4"/>
    </row>
    <row r="327" spans="1:23" x14ac:dyDescent="0.25">
      <c r="V327" s="4"/>
    </row>
    <row r="328" spans="1:23" ht="13.2" x14ac:dyDescent="0.25">
      <c r="A328" s="287" t="s">
        <v>40</v>
      </c>
      <c r="B328" s="287"/>
      <c r="C328" s="287"/>
      <c r="D328" s="288" t="s">
        <v>464</v>
      </c>
      <c r="E328" s="288"/>
      <c r="F328" s="288"/>
      <c r="G328" s="288"/>
      <c r="H328" s="21" t="s">
        <v>465</v>
      </c>
      <c r="I328" s="21"/>
      <c r="V328" s="4"/>
    </row>
    <row r="329" spans="1:23" x14ac:dyDescent="0.25">
      <c r="W329" s="3"/>
    </row>
    <row r="330" spans="1:23" x14ac:dyDescent="0.25">
      <c r="W330" s="3"/>
    </row>
    <row r="331" spans="1:23" x14ac:dyDescent="0.25">
      <c r="W331" s="3"/>
    </row>
    <row r="332" spans="1:23" ht="15" customHeight="1" x14ac:dyDescent="0.25"/>
    <row r="333" spans="1:23" x14ac:dyDescent="0.25">
      <c r="W333" s="3"/>
    </row>
    <row r="334" spans="1:23" x14ac:dyDescent="0.25">
      <c r="W334" s="3"/>
    </row>
    <row r="335" spans="1:23" x14ac:dyDescent="0.25">
      <c r="W335" s="3"/>
    </row>
    <row r="336" spans="1:23" ht="15" customHeight="1" x14ac:dyDescent="0.25"/>
    <row r="337" spans="23:23" x14ac:dyDescent="0.25">
      <c r="W337" s="3"/>
    </row>
    <row r="338" spans="23:23" x14ac:dyDescent="0.25">
      <c r="W338" s="3"/>
    </row>
    <row r="339" spans="23:23" x14ac:dyDescent="0.25">
      <c r="W339" s="3"/>
    </row>
    <row r="340" spans="23:23" x14ac:dyDescent="0.25">
      <c r="W340" s="3"/>
    </row>
    <row r="341" spans="23:23" x14ac:dyDescent="0.25">
      <c r="W341" s="3"/>
    </row>
    <row r="342" spans="23:23" x14ac:dyDescent="0.25">
      <c r="W342" s="3"/>
    </row>
    <row r="343" spans="23:23" ht="15" customHeight="1" x14ac:dyDescent="0.25"/>
    <row r="345" spans="23:23" x14ac:dyDescent="0.25">
      <c r="W345" s="3"/>
    </row>
    <row r="346" spans="23:23" x14ac:dyDescent="0.25">
      <c r="W346" s="3"/>
    </row>
    <row r="347" spans="23:23" x14ac:dyDescent="0.25">
      <c r="W347" s="3"/>
    </row>
    <row r="348" spans="23:23" ht="15" customHeight="1" x14ac:dyDescent="0.25"/>
    <row r="349" spans="23:23" x14ac:dyDescent="0.25">
      <c r="W349" s="3"/>
    </row>
    <row r="350" spans="23:23" x14ac:dyDescent="0.25">
      <c r="W350" s="3"/>
    </row>
    <row r="351" spans="23:23" x14ac:dyDescent="0.25">
      <c r="W351" s="3"/>
    </row>
    <row r="352" spans="23:23" x14ac:dyDescent="0.25">
      <c r="W352" s="3"/>
    </row>
    <row r="353" spans="23:23" x14ac:dyDescent="0.25">
      <c r="W353" s="3"/>
    </row>
    <row r="354" spans="23:23" x14ac:dyDescent="0.25">
      <c r="W354" s="3"/>
    </row>
    <row r="355" spans="23:23" x14ac:dyDescent="0.25">
      <c r="W355" s="3"/>
    </row>
    <row r="356" spans="23:23" ht="15" customHeight="1" x14ac:dyDescent="0.25"/>
    <row r="357" spans="23:23" x14ac:dyDescent="0.25">
      <c r="W357" s="3"/>
    </row>
    <row r="358" spans="23:23" x14ac:dyDescent="0.25">
      <c r="W358" s="3"/>
    </row>
    <row r="359" spans="23:23" x14ac:dyDescent="0.25">
      <c r="W359" s="3"/>
    </row>
    <row r="360" spans="23:23" x14ac:dyDescent="0.25">
      <c r="W360" s="3"/>
    </row>
    <row r="361" spans="23:23" ht="15" customHeight="1" x14ac:dyDescent="0.25"/>
    <row r="362" spans="23:23" x14ac:dyDescent="0.25">
      <c r="W362" s="3"/>
    </row>
    <row r="363" spans="23:23" x14ac:dyDescent="0.25">
      <c r="W363" s="3"/>
    </row>
    <row r="364" spans="23:23" x14ac:dyDescent="0.25">
      <c r="W364" s="3"/>
    </row>
    <row r="365" spans="23:23" x14ac:dyDescent="0.25">
      <c r="W365" s="3"/>
    </row>
    <row r="366" spans="23:23" ht="15" customHeight="1" x14ac:dyDescent="0.25"/>
    <row r="367" spans="23:23" x14ac:dyDescent="0.25">
      <c r="W367" s="3"/>
    </row>
    <row r="368" spans="23:23" x14ac:dyDescent="0.25">
      <c r="W368" s="3"/>
    </row>
    <row r="369" spans="23:23" x14ac:dyDescent="0.25">
      <c r="W369" s="3"/>
    </row>
    <row r="370" spans="23:23" x14ac:dyDescent="0.25">
      <c r="W370" s="3"/>
    </row>
    <row r="371" spans="23:23" x14ac:dyDescent="0.25">
      <c r="W371" s="3"/>
    </row>
    <row r="372" spans="23:23" x14ac:dyDescent="0.25">
      <c r="W372" s="3"/>
    </row>
    <row r="373" spans="23:23" x14ac:dyDescent="0.25">
      <c r="W373" s="3"/>
    </row>
    <row r="374" spans="23:23" x14ac:dyDescent="0.25">
      <c r="W374" s="3"/>
    </row>
    <row r="375" spans="23:23" x14ac:dyDescent="0.25">
      <c r="W375" s="3"/>
    </row>
    <row r="376" spans="23:23" x14ac:dyDescent="0.25">
      <c r="W376" s="3"/>
    </row>
    <row r="377" spans="23:23" x14ac:dyDescent="0.25">
      <c r="W377" s="3"/>
    </row>
    <row r="378" spans="23:23" x14ac:dyDescent="0.25">
      <c r="W378" s="3"/>
    </row>
    <row r="379" spans="23:23" ht="15" customHeight="1" x14ac:dyDescent="0.25"/>
    <row r="381" spans="23:23" x14ac:dyDescent="0.25">
      <c r="W381" s="3"/>
    </row>
    <row r="382" spans="23:23" x14ac:dyDescent="0.25">
      <c r="W382" s="3"/>
    </row>
    <row r="383" spans="23:23" x14ac:dyDescent="0.25">
      <c r="W383" s="3"/>
    </row>
    <row r="384" spans="23:23" x14ac:dyDescent="0.25">
      <c r="W384" s="3"/>
    </row>
    <row r="385" spans="23:23" x14ac:dyDescent="0.25">
      <c r="W385" s="3"/>
    </row>
    <row r="386" spans="23:23" x14ac:dyDescent="0.25">
      <c r="W386" s="3"/>
    </row>
    <row r="387" spans="23:23" x14ac:dyDescent="0.25">
      <c r="W387" s="3"/>
    </row>
    <row r="388" spans="23:23" ht="15" customHeight="1" x14ac:dyDescent="0.25"/>
    <row r="389" spans="23:23" x14ac:dyDescent="0.25">
      <c r="W389" s="3"/>
    </row>
    <row r="390" spans="23:23" x14ac:dyDescent="0.25">
      <c r="W390" s="3"/>
    </row>
    <row r="391" spans="23:23" x14ac:dyDescent="0.25">
      <c r="W391" s="3"/>
    </row>
    <row r="392" spans="23:23" x14ac:dyDescent="0.25">
      <c r="W392" s="3"/>
    </row>
    <row r="393" spans="23:23" x14ac:dyDescent="0.25">
      <c r="W393" s="3"/>
    </row>
    <row r="394" spans="23:23" x14ac:dyDescent="0.25">
      <c r="W394" s="3"/>
    </row>
    <row r="395" spans="23:23" x14ac:dyDescent="0.25">
      <c r="W395" s="3"/>
    </row>
    <row r="396" spans="23:23" x14ac:dyDescent="0.25">
      <c r="W396" s="3"/>
    </row>
    <row r="397" spans="23:23" x14ac:dyDescent="0.25">
      <c r="W397" s="3"/>
    </row>
    <row r="398" spans="23:23" ht="15" customHeight="1" x14ac:dyDescent="0.25"/>
    <row r="399" spans="23:23" x14ac:dyDescent="0.25">
      <c r="W399" s="3"/>
    </row>
    <row r="400" spans="23:23" x14ac:dyDescent="0.25">
      <c r="W400" s="3"/>
    </row>
    <row r="401" spans="23:23" x14ac:dyDescent="0.25">
      <c r="W401" s="3"/>
    </row>
    <row r="402" spans="23:23" x14ac:dyDescent="0.25">
      <c r="W402" s="3"/>
    </row>
    <row r="403" spans="23:23" x14ac:dyDescent="0.25">
      <c r="W403" s="3"/>
    </row>
    <row r="404" spans="23:23" ht="15" customHeight="1" x14ac:dyDescent="0.25"/>
    <row r="405" spans="23:23" x14ac:dyDescent="0.25">
      <c r="W405" s="3"/>
    </row>
    <row r="406" spans="23:23" x14ac:dyDescent="0.25">
      <c r="W406" s="3"/>
    </row>
    <row r="407" spans="23:23" x14ac:dyDescent="0.25">
      <c r="W407" s="3"/>
    </row>
    <row r="408" spans="23:23" ht="15" customHeight="1" x14ac:dyDescent="0.25"/>
    <row r="410" spans="23:23" x14ac:dyDescent="0.25">
      <c r="W410" s="3"/>
    </row>
    <row r="411" spans="23:23" x14ac:dyDescent="0.25">
      <c r="W411" s="3"/>
    </row>
    <row r="412" spans="23:23" x14ac:dyDescent="0.25">
      <c r="W412" s="3"/>
    </row>
    <row r="413" spans="23:23" ht="15" customHeight="1" x14ac:dyDescent="0.25"/>
    <row r="414" spans="23:23" x14ac:dyDescent="0.25">
      <c r="W414" s="3"/>
    </row>
    <row r="415" spans="23:23" x14ac:dyDescent="0.25">
      <c r="W415" s="3"/>
    </row>
    <row r="416" spans="23:23" x14ac:dyDescent="0.25">
      <c r="W416" s="3"/>
    </row>
    <row r="417" spans="23:23" ht="15" customHeight="1" x14ac:dyDescent="0.25"/>
    <row r="419" spans="23:23" x14ac:dyDescent="0.25">
      <c r="W419" s="3"/>
    </row>
    <row r="420" spans="23:23" x14ac:dyDescent="0.25">
      <c r="W420" s="3"/>
    </row>
    <row r="421" spans="23:23" x14ac:dyDescent="0.25">
      <c r="W421" s="3"/>
    </row>
    <row r="422" spans="23:23" x14ac:dyDescent="0.25">
      <c r="W422" s="3"/>
    </row>
    <row r="423" spans="23:23" x14ac:dyDescent="0.25">
      <c r="W423" s="3"/>
    </row>
    <row r="424" spans="23:23" ht="15" customHeight="1" x14ac:dyDescent="0.25"/>
    <row r="425" spans="23:23" x14ac:dyDescent="0.25">
      <c r="W425" s="3"/>
    </row>
    <row r="426" spans="23:23" x14ac:dyDescent="0.25">
      <c r="W426" s="3"/>
    </row>
    <row r="427" spans="23:23" x14ac:dyDescent="0.25">
      <c r="W427" s="3"/>
    </row>
    <row r="428" spans="23:23" ht="15" customHeight="1" x14ac:dyDescent="0.25"/>
    <row r="429" spans="23:23" x14ac:dyDescent="0.25">
      <c r="W429" s="3"/>
    </row>
    <row r="430" spans="23:23" x14ac:dyDescent="0.25">
      <c r="W430" s="3"/>
    </row>
    <row r="431" spans="23:23" x14ac:dyDescent="0.25">
      <c r="W431" s="3"/>
    </row>
    <row r="432" spans="23:23" ht="15" customHeight="1" x14ac:dyDescent="0.25"/>
    <row r="433" spans="1:23" x14ac:dyDescent="0.25">
      <c r="W433" s="3"/>
    </row>
    <row r="434" spans="1:23" x14ac:dyDescent="0.25">
      <c r="W434" s="3"/>
    </row>
    <row r="435" spans="1:23" x14ac:dyDescent="0.25">
      <c r="W435" s="3"/>
    </row>
    <row r="436" spans="1:23" ht="15" customHeight="1" x14ac:dyDescent="0.25"/>
    <row r="439" spans="1:23" x14ac:dyDescent="0.25">
      <c r="W439" s="3"/>
    </row>
    <row r="440" spans="1:23" x14ac:dyDescent="0.25">
      <c r="W440" s="3"/>
    </row>
    <row r="441" spans="1:23" x14ac:dyDescent="0.25">
      <c r="W441" s="3"/>
    </row>
    <row r="442" spans="1:23" ht="15" customHeight="1" x14ac:dyDescent="0.25"/>
    <row r="443" spans="1:23" s="16" customForma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4"/>
      <c r="O443" s="2"/>
      <c r="P443" s="2"/>
      <c r="Q443" s="2"/>
      <c r="R443" s="2"/>
      <c r="S443" s="2"/>
      <c r="T443" s="2"/>
      <c r="U443" s="4"/>
      <c r="W443" s="17"/>
    </row>
    <row r="444" spans="1:23" s="16" customForma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4"/>
      <c r="O444" s="2"/>
      <c r="P444" s="2"/>
      <c r="Q444" s="2"/>
      <c r="R444" s="2"/>
      <c r="S444" s="2"/>
      <c r="T444" s="2"/>
      <c r="U444" s="4"/>
      <c r="W444" s="17"/>
    </row>
    <row r="445" spans="1:23" s="16" customForma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4"/>
      <c r="O445" s="2"/>
      <c r="P445" s="2"/>
      <c r="Q445" s="2"/>
      <c r="R445" s="2"/>
      <c r="S445" s="2"/>
      <c r="T445" s="2"/>
      <c r="U445" s="4"/>
      <c r="W445" s="17"/>
    </row>
    <row r="446" spans="1:23" s="16" customFormat="1" ht="1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4"/>
      <c r="O446" s="2"/>
      <c r="P446" s="2"/>
      <c r="Q446" s="2"/>
      <c r="R446" s="2"/>
      <c r="S446" s="2"/>
      <c r="T446" s="2"/>
      <c r="U446" s="4"/>
    </row>
    <row r="449" spans="23:23" x14ac:dyDescent="0.25">
      <c r="W449" s="3"/>
    </row>
    <row r="450" spans="23:23" x14ac:dyDescent="0.25">
      <c r="W450" s="3"/>
    </row>
    <row r="451" spans="23:23" x14ac:dyDescent="0.25">
      <c r="W451" s="3"/>
    </row>
    <row r="452" spans="23:23" x14ac:dyDescent="0.25">
      <c r="W452" s="3"/>
    </row>
    <row r="453" spans="23:23" ht="15" customHeight="1" x14ac:dyDescent="0.25"/>
    <row r="454" spans="23:23" x14ac:dyDescent="0.25">
      <c r="W454" s="3"/>
    </row>
    <row r="455" spans="23:23" x14ac:dyDescent="0.25">
      <c r="W455" s="3"/>
    </row>
    <row r="456" spans="23:23" ht="15" customHeight="1" x14ac:dyDescent="0.25"/>
    <row r="457" spans="23:23" x14ac:dyDescent="0.25">
      <c r="W457" s="3"/>
    </row>
    <row r="458" spans="23:23" x14ac:dyDescent="0.25">
      <c r="W458" s="3"/>
    </row>
    <row r="459" spans="23:23" ht="15" customHeight="1" x14ac:dyDescent="0.25"/>
    <row r="461" spans="23:23" x14ac:dyDescent="0.25">
      <c r="W461" s="3"/>
    </row>
    <row r="462" spans="23:23" x14ac:dyDescent="0.25">
      <c r="W462" s="3"/>
    </row>
    <row r="463" spans="23:23" ht="15" customHeight="1" x14ac:dyDescent="0.25"/>
    <row r="464" spans="23:23" x14ac:dyDescent="0.25">
      <c r="W464" s="3"/>
    </row>
    <row r="465" spans="23:23" x14ac:dyDescent="0.25">
      <c r="W465" s="3"/>
    </row>
    <row r="466" spans="23:23" x14ac:dyDescent="0.25">
      <c r="W466" s="3"/>
    </row>
    <row r="467" spans="23:23" ht="15" customHeight="1" x14ac:dyDescent="0.25"/>
    <row r="468" spans="23:23" x14ac:dyDescent="0.25">
      <c r="W468" s="3"/>
    </row>
    <row r="469" spans="23:23" x14ac:dyDescent="0.25">
      <c r="W469" s="3"/>
    </row>
    <row r="470" spans="23:23" x14ac:dyDescent="0.25">
      <c r="W470" s="3"/>
    </row>
    <row r="471" spans="23:23" ht="15" customHeight="1" x14ac:dyDescent="0.25"/>
    <row r="472" spans="23:23" x14ac:dyDescent="0.25">
      <c r="W472" s="3"/>
    </row>
    <row r="473" spans="23:23" x14ac:dyDescent="0.25">
      <c r="W473" s="3"/>
    </row>
    <row r="474" spans="23:23" x14ac:dyDescent="0.25">
      <c r="W474" s="3"/>
    </row>
    <row r="475" spans="23:23" ht="15" customHeight="1" x14ac:dyDescent="0.25"/>
    <row r="476" spans="23:23" x14ac:dyDescent="0.25">
      <c r="W476" s="3"/>
    </row>
    <row r="477" spans="23:23" x14ac:dyDescent="0.25">
      <c r="W477" s="3"/>
    </row>
    <row r="478" spans="23:23" ht="15" customHeight="1" x14ac:dyDescent="0.25"/>
    <row r="479" spans="23:23" x14ac:dyDescent="0.25">
      <c r="W479" s="3"/>
    </row>
    <row r="480" spans="23:23" x14ac:dyDescent="0.25">
      <c r="W480" s="3"/>
    </row>
    <row r="481" spans="23:23" x14ac:dyDescent="0.25">
      <c r="W481" s="3"/>
    </row>
    <row r="482" spans="23:23" ht="15" customHeight="1" x14ac:dyDescent="0.25"/>
    <row r="483" spans="23:23" x14ac:dyDescent="0.25">
      <c r="W483" s="3"/>
    </row>
    <row r="484" spans="23:23" x14ac:dyDescent="0.25">
      <c r="W484" s="3"/>
    </row>
    <row r="485" spans="23:23" x14ac:dyDescent="0.25">
      <c r="W485" s="3"/>
    </row>
    <row r="486" spans="23:23" ht="15" customHeight="1" x14ac:dyDescent="0.25"/>
    <row r="487" spans="23:23" x14ac:dyDescent="0.25">
      <c r="W487" s="3"/>
    </row>
    <row r="488" spans="23:23" x14ac:dyDescent="0.25">
      <c r="W488" s="3"/>
    </row>
    <row r="489" spans="23:23" x14ac:dyDescent="0.25">
      <c r="W489" s="3"/>
    </row>
    <row r="490" spans="23:23" ht="15" customHeight="1" x14ac:dyDescent="0.25"/>
    <row r="491" spans="23:23" x14ac:dyDescent="0.25">
      <c r="W491" s="3"/>
    </row>
    <row r="492" spans="23:23" x14ac:dyDescent="0.25">
      <c r="W492" s="3"/>
    </row>
    <row r="493" spans="23:23" x14ac:dyDescent="0.25">
      <c r="W493" s="3"/>
    </row>
    <row r="494" spans="23:23" ht="15" customHeight="1" x14ac:dyDescent="0.25"/>
    <row r="495" spans="23:23" x14ac:dyDescent="0.25">
      <c r="W495" s="3"/>
    </row>
    <row r="496" spans="23:23" x14ac:dyDescent="0.25">
      <c r="W496" s="3"/>
    </row>
    <row r="497" spans="23:23" x14ac:dyDescent="0.25">
      <c r="W497" s="3"/>
    </row>
    <row r="498" spans="23:23" ht="15" customHeight="1" x14ac:dyDescent="0.25"/>
    <row r="499" spans="23:23" x14ac:dyDescent="0.25">
      <c r="W499" s="3"/>
    </row>
    <row r="500" spans="23:23" x14ac:dyDescent="0.25">
      <c r="W500" s="3"/>
    </row>
    <row r="501" spans="23:23" x14ac:dyDescent="0.25">
      <c r="W501" s="3"/>
    </row>
    <row r="502" spans="23:23" ht="15" customHeight="1" x14ac:dyDescent="0.25"/>
    <row r="505" spans="23:23" x14ac:dyDescent="0.25">
      <c r="W505" s="3"/>
    </row>
    <row r="506" spans="23:23" x14ac:dyDescent="0.25">
      <c r="W506" s="3"/>
    </row>
    <row r="507" spans="23:23" x14ac:dyDescent="0.25">
      <c r="W507" s="3"/>
    </row>
    <row r="508" spans="23:23" x14ac:dyDescent="0.25">
      <c r="W508" s="3"/>
    </row>
    <row r="509" spans="23:23" ht="15" customHeight="1" x14ac:dyDescent="0.25"/>
    <row r="510" spans="23:23" x14ac:dyDescent="0.25">
      <c r="W510" s="3"/>
    </row>
    <row r="511" spans="23:23" x14ac:dyDescent="0.25">
      <c r="W511" s="3"/>
    </row>
    <row r="512" spans="23:23" x14ac:dyDescent="0.25">
      <c r="W512" s="3"/>
    </row>
    <row r="513" spans="23:23" x14ac:dyDescent="0.25">
      <c r="W513" s="3"/>
    </row>
    <row r="514" spans="23:23" x14ac:dyDescent="0.25">
      <c r="W514" s="3"/>
    </row>
    <row r="515" spans="23:23" x14ac:dyDescent="0.25">
      <c r="W515" s="3"/>
    </row>
    <row r="516" spans="23:23" ht="15" customHeight="1" x14ac:dyDescent="0.25"/>
    <row r="517" spans="23:23" x14ac:dyDescent="0.25">
      <c r="W517" s="3"/>
    </row>
    <row r="518" spans="23:23" x14ac:dyDescent="0.25">
      <c r="W518" s="3"/>
    </row>
    <row r="519" spans="23:23" x14ac:dyDescent="0.25">
      <c r="W519" s="3"/>
    </row>
    <row r="520" spans="23:23" x14ac:dyDescent="0.25">
      <c r="W520" s="3"/>
    </row>
    <row r="521" spans="23:23" x14ac:dyDescent="0.25">
      <c r="W521" s="3"/>
    </row>
    <row r="522" spans="23:23" ht="15" customHeight="1" x14ac:dyDescent="0.25"/>
    <row r="525" spans="23:23" x14ac:dyDescent="0.25">
      <c r="W525" s="3"/>
    </row>
    <row r="526" spans="23:23" x14ac:dyDescent="0.25">
      <c r="W526" s="3"/>
    </row>
    <row r="527" spans="23:23" x14ac:dyDescent="0.25">
      <c r="W527" s="3"/>
    </row>
    <row r="528" spans="23:23" ht="15" customHeight="1" x14ac:dyDescent="0.25"/>
    <row r="529" spans="23:23" x14ac:dyDescent="0.25">
      <c r="W529" s="3"/>
    </row>
    <row r="530" spans="23:23" x14ac:dyDescent="0.25">
      <c r="W530" s="3"/>
    </row>
    <row r="531" spans="23:23" x14ac:dyDescent="0.25">
      <c r="W531" s="3"/>
    </row>
    <row r="532" spans="23:23" ht="15" customHeight="1" x14ac:dyDescent="0.25"/>
    <row r="533" spans="23:23" x14ac:dyDescent="0.25">
      <c r="W533" s="3"/>
    </row>
    <row r="534" spans="23:23" x14ac:dyDescent="0.25">
      <c r="W534" s="3"/>
    </row>
    <row r="535" spans="23:23" x14ac:dyDescent="0.25">
      <c r="W535" s="3"/>
    </row>
    <row r="536" spans="23:23" ht="15" customHeight="1" x14ac:dyDescent="0.25"/>
    <row r="538" spans="23:23" x14ac:dyDescent="0.25">
      <c r="W538" s="3"/>
    </row>
    <row r="539" spans="23:23" x14ac:dyDescent="0.25">
      <c r="W539" s="3"/>
    </row>
    <row r="540" spans="23:23" x14ac:dyDescent="0.25">
      <c r="W540" s="3"/>
    </row>
    <row r="541" spans="23:23" ht="15" customHeight="1" x14ac:dyDescent="0.25"/>
    <row r="542" spans="23:23" x14ac:dyDescent="0.25">
      <c r="W542" s="3"/>
    </row>
    <row r="543" spans="23:23" x14ac:dyDescent="0.25">
      <c r="W543" s="3"/>
    </row>
    <row r="544" spans="23:23" x14ac:dyDescent="0.25">
      <c r="W544" s="3"/>
    </row>
    <row r="545" spans="23:23" x14ac:dyDescent="0.25">
      <c r="W545" s="3"/>
    </row>
    <row r="546" spans="23:23" x14ac:dyDescent="0.25">
      <c r="W546" s="3"/>
    </row>
    <row r="547" spans="23:23" x14ac:dyDescent="0.25">
      <c r="W547" s="3"/>
    </row>
    <row r="548" spans="23:23" ht="15" customHeight="1" x14ac:dyDescent="0.25"/>
    <row r="549" spans="23:23" x14ac:dyDescent="0.25">
      <c r="W549" s="3"/>
    </row>
    <row r="550" spans="23:23" x14ac:dyDescent="0.25">
      <c r="W550" s="3"/>
    </row>
    <row r="551" spans="23:23" x14ac:dyDescent="0.25">
      <c r="W551" s="3"/>
    </row>
    <row r="552" spans="23:23" x14ac:dyDescent="0.25">
      <c r="W552" s="3"/>
    </row>
    <row r="553" spans="23:23" x14ac:dyDescent="0.25">
      <c r="W553" s="3"/>
    </row>
    <row r="554" spans="23:23" x14ac:dyDescent="0.25">
      <c r="W554" s="3"/>
    </row>
    <row r="555" spans="23:23" ht="15" customHeight="1" x14ac:dyDescent="0.25"/>
    <row r="556" spans="23:23" x14ac:dyDescent="0.25">
      <c r="W556" s="3"/>
    </row>
    <row r="557" spans="23:23" x14ac:dyDescent="0.25">
      <c r="W557" s="3"/>
    </row>
    <row r="558" spans="23:23" x14ac:dyDescent="0.25">
      <c r="W558" s="3"/>
    </row>
    <row r="559" spans="23:23" x14ac:dyDescent="0.25">
      <c r="W559" s="3"/>
    </row>
    <row r="560" spans="23:23" x14ac:dyDescent="0.25">
      <c r="W560" s="3"/>
    </row>
    <row r="561" spans="23:23" ht="15" customHeight="1" x14ac:dyDescent="0.25"/>
    <row r="562" spans="23:23" x14ac:dyDescent="0.25">
      <c r="W562" s="3"/>
    </row>
    <row r="563" spans="23:23" x14ac:dyDescent="0.25">
      <c r="W563" s="3"/>
    </row>
    <row r="564" spans="23:23" x14ac:dyDescent="0.25">
      <c r="W564" s="3"/>
    </row>
    <row r="565" spans="23:23" x14ac:dyDescent="0.25">
      <c r="W565" s="3"/>
    </row>
    <row r="566" spans="23:23" x14ac:dyDescent="0.25">
      <c r="W566" s="3"/>
    </row>
    <row r="567" spans="23:23" x14ac:dyDescent="0.25">
      <c r="W567" s="3"/>
    </row>
    <row r="568" spans="23:23" ht="15" customHeight="1" x14ac:dyDescent="0.25"/>
    <row r="570" spans="23:23" x14ac:dyDescent="0.25">
      <c r="W570" s="3"/>
    </row>
    <row r="571" spans="23:23" x14ac:dyDescent="0.25">
      <c r="W571" s="3"/>
    </row>
    <row r="572" spans="23:23" x14ac:dyDescent="0.25">
      <c r="W572" s="3"/>
    </row>
    <row r="573" spans="23:23" x14ac:dyDescent="0.25">
      <c r="W573" s="3"/>
    </row>
    <row r="574" spans="23:23" x14ac:dyDescent="0.25">
      <c r="W574" s="3"/>
    </row>
    <row r="575" spans="23:23" x14ac:dyDescent="0.25">
      <c r="W575" s="3"/>
    </row>
    <row r="576" spans="23:23" ht="15" customHeight="1" x14ac:dyDescent="0.25"/>
    <row r="577" spans="23:23" x14ac:dyDescent="0.25">
      <c r="W577" s="3"/>
    </row>
    <row r="578" spans="23:23" x14ac:dyDescent="0.25">
      <c r="W578" s="3"/>
    </row>
    <row r="579" spans="23:23" x14ac:dyDescent="0.25">
      <c r="W579" s="3"/>
    </row>
    <row r="580" spans="23:23" x14ac:dyDescent="0.25">
      <c r="W580" s="3"/>
    </row>
    <row r="581" spans="23:23" x14ac:dyDescent="0.25">
      <c r="W581" s="3"/>
    </row>
    <row r="582" spans="23:23" x14ac:dyDescent="0.25">
      <c r="W582" s="3"/>
    </row>
    <row r="583" spans="23:23" x14ac:dyDescent="0.25">
      <c r="W583" s="3"/>
    </row>
    <row r="584" spans="23:23" x14ac:dyDescent="0.25">
      <c r="W584" s="3"/>
    </row>
    <row r="585" spans="23:23" x14ac:dyDescent="0.25">
      <c r="W585" s="3"/>
    </row>
    <row r="586" spans="23:23" ht="15" customHeight="1" x14ac:dyDescent="0.25"/>
    <row r="587" spans="23:23" ht="21" customHeight="1" x14ac:dyDescent="0.25">
      <c r="W587" s="3"/>
    </row>
    <row r="588" spans="23:23" ht="15" customHeight="1" x14ac:dyDescent="0.25">
      <c r="W588" s="3"/>
    </row>
    <row r="589" spans="23:23" ht="15" customHeight="1" x14ac:dyDescent="0.25">
      <c r="W589" s="3"/>
    </row>
    <row r="590" spans="23:23" ht="15" customHeight="1" x14ac:dyDescent="0.25">
      <c r="W590" s="3"/>
    </row>
    <row r="591" spans="23:23" ht="15" customHeight="1" x14ac:dyDescent="0.25">
      <c r="W591" s="3"/>
    </row>
    <row r="592" spans="23:23" ht="21" customHeight="1" x14ac:dyDescent="0.25"/>
    <row r="593" spans="23:23" ht="21" customHeight="1" x14ac:dyDescent="0.25"/>
    <row r="594" spans="23:23" ht="21" customHeight="1" x14ac:dyDescent="0.25"/>
    <row r="595" spans="23:23" x14ac:dyDescent="0.25">
      <c r="W595" s="3"/>
    </row>
    <row r="596" spans="23:23" x14ac:dyDescent="0.25">
      <c r="W596" s="3"/>
    </row>
    <row r="597" spans="23:23" x14ac:dyDescent="0.25">
      <c r="W597" s="3"/>
    </row>
    <row r="598" spans="23:23" ht="15" customHeight="1" x14ac:dyDescent="0.25"/>
    <row r="599" spans="23:23" x14ac:dyDescent="0.25">
      <c r="W599" s="3"/>
    </row>
    <row r="600" spans="23:23" x14ac:dyDescent="0.25">
      <c r="W600" s="3"/>
    </row>
    <row r="601" spans="23:23" x14ac:dyDescent="0.25">
      <c r="W601" s="3"/>
    </row>
    <row r="602" spans="23:23" x14ac:dyDescent="0.25">
      <c r="W602" s="3"/>
    </row>
    <row r="603" spans="23:23" x14ac:dyDescent="0.25">
      <c r="W603" s="3"/>
    </row>
    <row r="604" spans="23:23" ht="15" customHeight="1" x14ac:dyDescent="0.25"/>
    <row r="605" spans="23:23" ht="36" hidden="1" customHeight="1" x14ac:dyDescent="0.25">
      <c r="W605" s="3"/>
    </row>
    <row r="606" spans="23:23" x14ac:dyDescent="0.25">
      <c r="W606" s="3"/>
    </row>
    <row r="607" spans="23:23" x14ac:dyDescent="0.25">
      <c r="W607" s="3"/>
    </row>
    <row r="608" spans="23:23" ht="24" customHeight="1" x14ac:dyDescent="0.25">
      <c r="W608" s="3"/>
    </row>
    <row r="609" spans="23:23" x14ac:dyDescent="0.25">
      <c r="W609" s="3"/>
    </row>
    <row r="610" spans="23:23" ht="15" customHeight="1" x14ac:dyDescent="0.25"/>
    <row r="611" spans="23:23" x14ac:dyDescent="0.25">
      <c r="W611" s="3"/>
    </row>
    <row r="612" spans="23:23" x14ac:dyDescent="0.25">
      <c r="W612" s="3"/>
    </row>
    <row r="613" spans="23:23" x14ac:dyDescent="0.25">
      <c r="W613" s="3"/>
    </row>
    <row r="614" spans="23:23" x14ac:dyDescent="0.25">
      <c r="W614" s="3"/>
    </row>
    <row r="615" spans="23:23" x14ac:dyDescent="0.25">
      <c r="W615" s="3"/>
    </row>
    <row r="616" spans="23:23" ht="15" customHeight="1" x14ac:dyDescent="0.25"/>
    <row r="617" spans="23:23" x14ac:dyDescent="0.25">
      <c r="W617" s="3"/>
    </row>
    <row r="618" spans="23:23" x14ac:dyDescent="0.25">
      <c r="W618" s="3"/>
    </row>
    <row r="619" spans="23:23" x14ac:dyDescent="0.25">
      <c r="W619" s="3"/>
    </row>
    <row r="620" spans="23:23" ht="15" customHeight="1" x14ac:dyDescent="0.25"/>
    <row r="621" spans="23:23" x14ac:dyDescent="0.25">
      <c r="W621" s="3"/>
    </row>
    <row r="622" spans="23:23" x14ac:dyDescent="0.25">
      <c r="W622" s="3"/>
    </row>
    <row r="623" spans="23:23" x14ac:dyDescent="0.25">
      <c r="W623" s="3"/>
    </row>
    <row r="624" spans="23:23" x14ac:dyDescent="0.25">
      <c r="W624" s="3"/>
    </row>
    <row r="625" spans="23:23" ht="15" customHeight="1" x14ac:dyDescent="0.25"/>
    <row r="626" spans="23:23" x14ac:dyDescent="0.25">
      <c r="W626" s="3"/>
    </row>
    <row r="627" spans="23:23" x14ac:dyDescent="0.25">
      <c r="W627" s="3"/>
    </row>
    <row r="628" spans="23:23" x14ac:dyDescent="0.25">
      <c r="W628" s="3"/>
    </row>
    <row r="629" spans="23:23" x14ac:dyDescent="0.25">
      <c r="W629" s="3"/>
    </row>
    <row r="630" spans="23:23" ht="15" customHeight="1" x14ac:dyDescent="0.25"/>
    <row r="631" spans="23:23" x14ac:dyDescent="0.25">
      <c r="W631" s="3"/>
    </row>
    <row r="632" spans="23:23" x14ac:dyDescent="0.25">
      <c r="W632" s="3"/>
    </row>
    <row r="633" spans="23:23" ht="15" customHeight="1" x14ac:dyDescent="0.25"/>
    <row r="634" spans="23:23" x14ac:dyDescent="0.25">
      <c r="W634" s="3"/>
    </row>
    <row r="635" spans="23:23" x14ac:dyDescent="0.25">
      <c r="W635" s="3"/>
    </row>
    <row r="636" spans="23:23" x14ac:dyDescent="0.25">
      <c r="W636" s="3"/>
    </row>
    <row r="637" spans="23:23" x14ac:dyDescent="0.25">
      <c r="W637" s="3"/>
    </row>
    <row r="638" spans="23:23" ht="15" customHeight="1" x14ac:dyDescent="0.25"/>
    <row r="640" spans="23:23" x14ac:dyDescent="0.25">
      <c r="W640" s="3"/>
    </row>
    <row r="641" spans="23:23" x14ac:dyDescent="0.25">
      <c r="W641" s="3"/>
    </row>
    <row r="642" spans="23:23" x14ac:dyDescent="0.25">
      <c r="W642" s="3"/>
    </row>
    <row r="643" spans="23:23" ht="15" customHeight="1" x14ac:dyDescent="0.25"/>
    <row r="646" spans="23:23" x14ac:dyDescent="0.25">
      <c r="W646" s="3"/>
    </row>
    <row r="647" spans="23:23" x14ac:dyDescent="0.25">
      <c r="W647" s="3"/>
    </row>
    <row r="648" spans="23:23" x14ac:dyDescent="0.25">
      <c r="W648" s="3"/>
    </row>
    <row r="649" spans="23:23" x14ac:dyDescent="0.25">
      <c r="W649" s="3"/>
    </row>
    <row r="650" spans="23:23" x14ac:dyDescent="0.25">
      <c r="W650" s="3"/>
    </row>
    <row r="651" spans="23:23" ht="15" customHeight="1" x14ac:dyDescent="0.25"/>
    <row r="652" spans="23:23" x14ac:dyDescent="0.25">
      <c r="W652" s="3"/>
    </row>
    <row r="653" spans="23:23" x14ac:dyDescent="0.25">
      <c r="W653" s="3"/>
    </row>
    <row r="654" spans="23:23" x14ac:dyDescent="0.25">
      <c r="W654" s="3"/>
    </row>
    <row r="655" spans="23:23" x14ac:dyDescent="0.25">
      <c r="W655" s="3"/>
    </row>
    <row r="656" spans="23:23" x14ac:dyDescent="0.25">
      <c r="W656" s="3"/>
    </row>
    <row r="657" spans="23:23" ht="15" customHeight="1" x14ac:dyDescent="0.25"/>
    <row r="658" spans="23:23" x14ac:dyDescent="0.25">
      <c r="W658" s="3"/>
    </row>
    <row r="659" spans="23:23" x14ac:dyDescent="0.25">
      <c r="W659" s="3"/>
    </row>
    <row r="660" spans="23:23" x14ac:dyDescent="0.25">
      <c r="W660" s="3"/>
    </row>
    <row r="661" spans="23:23" x14ac:dyDescent="0.25">
      <c r="W661" s="3"/>
    </row>
    <row r="662" spans="23:23" x14ac:dyDescent="0.25">
      <c r="W662" s="3"/>
    </row>
    <row r="663" spans="23:23" ht="15" customHeight="1" x14ac:dyDescent="0.25"/>
    <row r="664" spans="23:23" ht="13.5" customHeight="1" x14ac:dyDescent="0.25">
      <c r="W664" s="3"/>
    </row>
    <row r="665" spans="23:23" ht="13.5" customHeight="1" x14ac:dyDescent="0.25">
      <c r="W665" s="3"/>
    </row>
    <row r="666" spans="23:23" ht="13.5" customHeight="1" x14ac:dyDescent="0.25">
      <c r="W666" s="3"/>
    </row>
    <row r="667" spans="23:23" ht="13.5" customHeight="1" x14ac:dyDescent="0.25">
      <c r="W667" s="3"/>
    </row>
    <row r="668" spans="23:23" ht="13.5" customHeight="1" x14ac:dyDescent="0.25">
      <c r="W668" s="3"/>
    </row>
    <row r="669" spans="23:23" ht="13.5" customHeight="1" x14ac:dyDescent="0.25">
      <c r="W669" s="3"/>
    </row>
    <row r="670" spans="23:23" ht="25.5" customHeight="1" x14ac:dyDescent="0.25">
      <c r="W670" s="3"/>
    </row>
    <row r="671" spans="23:23" ht="13.5" customHeight="1" x14ac:dyDescent="0.25">
      <c r="W671" s="3"/>
    </row>
    <row r="672" spans="23:23" ht="13.5" customHeight="1" x14ac:dyDescent="0.25">
      <c r="W672" s="3"/>
    </row>
    <row r="673" spans="23:23" ht="13.5" customHeight="1" x14ac:dyDescent="0.25"/>
    <row r="674" spans="23:23" x14ac:dyDescent="0.25">
      <c r="W674" s="3"/>
    </row>
    <row r="675" spans="23:23" x14ac:dyDescent="0.25">
      <c r="W675" s="3"/>
    </row>
    <row r="676" spans="23:23" x14ac:dyDescent="0.25">
      <c r="W676" s="3"/>
    </row>
    <row r="677" spans="23:23" x14ac:dyDescent="0.25">
      <c r="W677" s="3"/>
    </row>
    <row r="678" spans="23:23" x14ac:dyDescent="0.25">
      <c r="W678" s="3"/>
    </row>
    <row r="679" spans="23:23" x14ac:dyDescent="0.25">
      <c r="W679" s="3"/>
    </row>
    <row r="680" spans="23:23" x14ac:dyDescent="0.25">
      <c r="W680" s="3"/>
    </row>
    <row r="681" spans="23:23" ht="15" customHeight="1" x14ac:dyDescent="0.25"/>
    <row r="682" spans="23:23" x14ac:dyDescent="0.25">
      <c r="W682" s="3"/>
    </row>
    <row r="683" spans="23:23" x14ac:dyDescent="0.25">
      <c r="W683" s="3"/>
    </row>
    <row r="684" spans="23:23" x14ac:dyDescent="0.25">
      <c r="W684" s="3"/>
    </row>
    <row r="685" spans="23:23" x14ac:dyDescent="0.25">
      <c r="W685" s="3"/>
    </row>
    <row r="686" spans="23:23" x14ac:dyDescent="0.25">
      <c r="W686" s="3"/>
    </row>
    <row r="687" spans="23:23" x14ac:dyDescent="0.25">
      <c r="W687" s="3"/>
    </row>
    <row r="688" spans="23:23" x14ac:dyDescent="0.25">
      <c r="W688" s="3"/>
    </row>
    <row r="689" spans="23:23" x14ac:dyDescent="0.25">
      <c r="W689" s="3"/>
    </row>
    <row r="690" spans="23:23" ht="15" customHeight="1" x14ac:dyDescent="0.25"/>
    <row r="691" spans="23:23" ht="12" hidden="1" customHeight="1" x14ac:dyDescent="0.25">
      <c r="W691" s="3"/>
    </row>
    <row r="692" spans="23:23" ht="12" hidden="1" customHeight="1" x14ac:dyDescent="0.25">
      <c r="W692" s="3"/>
    </row>
    <row r="693" spans="23:23" ht="12" hidden="1" customHeight="1" x14ac:dyDescent="0.25">
      <c r="W693" s="3"/>
    </row>
    <row r="694" spans="23:23" ht="12" hidden="1" customHeight="1" x14ac:dyDescent="0.25">
      <c r="W694" s="3"/>
    </row>
    <row r="695" spans="23:23" ht="15" hidden="1" customHeight="1" x14ac:dyDescent="0.25"/>
    <row r="696" spans="23:23" x14ac:dyDescent="0.25">
      <c r="W696" s="3"/>
    </row>
    <row r="697" spans="23:23" x14ac:dyDescent="0.25">
      <c r="W697" s="3"/>
    </row>
    <row r="698" spans="23:23" x14ac:dyDescent="0.25">
      <c r="W698" s="3"/>
    </row>
    <row r="699" spans="23:23" x14ac:dyDescent="0.25">
      <c r="W699" s="3"/>
    </row>
    <row r="700" spans="23:23" ht="15" customHeight="1" x14ac:dyDescent="0.25"/>
    <row r="701" spans="23:23" x14ac:dyDescent="0.25">
      <c r="W701" s="3"/>
    </row>
    <row r="702" spans="23:23" x14ac:dyDescent="0.25">
      <c r="W702" s="3"/>
    </row>
    <row r="703" spans="23:23" x14ac:dyDescent="0.25">
      <c r="W703" s="3"/>
    </row>
    <row r="704" spans="23:23" x14ac:dyDescent="0.25">
      <c r="W704" s="3"/>
    </row>
    <row r="705" spans="23:23" x14ac:dyDescent="0.25">
      <c r="W705" s="3"/>
    </row>
    <row r="706" spans="23:23" ht="15" customHeight="1" x14ac:dyDescent="0.25"/>
    <row r="709" spans="23:23" x14ac:dyDescent="0.25">
      <c r="W709" s="3"/>
    </row>
    <row r="710" spans="23:23" x14ac:dyDescent="0.25">
      <c r="W710" s="3"/>
    </row>
    <row r="711" spans="23:23" x14ac:dyDescent="0.25">
      <c r="W711" s="3"/>
    </row>
    <row r="712" spans="23:23" ht="15" customHeight="1" x14ac:dyDescent="0.25"/>
    <row r="713" spans="23:23" x14ac:dyDescent="0.25">
      <c r="W713" s="3"/>
    </row>
    <row r="714" spans="23:23" x14ac:dyDescent="0.25">
      <c r="W714" s="3"/>
    </row>
    <row r="715" spans="23:23" ht="15" customHeight="1" x14ac:dyDescent="0.25"/>
    <row r="716" spans="23:23" x14ac:dyDescent="0.25">
      <c r="W716" s="3"/>
    </row>
    <row r="717" spans="23:23" x14ac:dyDescent="0.25">
      <c r="W717" s="3"/>
    </row>
    <row r="718" spans="23:23" x14ac:dyDescent="0.25">
      <c r="W718" s="3"/>
    </row>
    <row r="719" spans="23:23" x14ac:dyDescent="0.25">
      <c r="W719" s="3"/>
    </row>
    <row r="720" spans="23:23" ht="15" customHeight="1" x14ac:dyDescent="0.25"/>
    <row r="721" spans="23:23" x14ac:dyDescent="0.25">
      <c r="W721" s="3"/>
    </row>
    <row r="722" spans="23:23" x14ac:dyDescent="0.25">
      <c r="W722" s="3"/>
    </row>
    <row r="723" spans="23:23" x14ac:dyDescent="0.25">
      <c r="W723" s="3"/>
    </row>
    <row r="724" spans="23:23" x14ac:dyDescent="0.25">
      <c r="W724" s="3"/>
    </row>
    <row r="725" spans="23:23" ht="15" customHeight="1" x14ac:dyDescent="0.25"/>
    <row r="726" spans="23:23" x14ac:dyDescent="0.25">
      <c r="W726" s="3"/>
    </row>
    <row r="727" spans="23:23" x14ac:dyDescent="0.25">
      <c r="W727" s="3"/>
    </row>
    <row r="728" spans="23:23" x14ac:dyDescent="0.25">
      <c r="W728" s="3"/>
    </row>
    <row r="729" spans="23:23" x14ac:dyDescent="0.25">
      <c r="W729" s="3"/>
    </row>
    <row r="730" spans="23:23" ht="15" customHeight="1" x14ac:dyDescent="0.25"/>
    <row r="731" spans="23:23" x14ac:dyDescent="0.25">
      <c r="W731" s="3"/>
    </row>
    <row r="732" spans="23:23" x14ac:dyDescent="0.25">
      <c r="W732" s="3"/>
    </row>
    <row r="733" spans="23:23" x14ac:dyDescent="0.25">
      <c r="W733" s="3"/>
    </row>
    <row r="734" spans="23:23" ht="15" customHeight="1" x14ac:dyDescent="0.25"/>
    <row r="735" spans="23:23" x14ac:dyDescent="0.25">
      <c r="W735" s="3"/>
    </row>
    <row r="736" spans="23:23" x14ac:dyDescent="0.25">
      <c r="W736" s="3"/>
    </row>
    <row r="737" spans="23:23" x14ac:dyDescent="0.25">
      <c r="W737" s="3"/>
    </row>
    <row r="738" spans="23:23" ht="15" customHeight="1" x14ac:dyDescent="0.25"/>
    <row r="739" spans="23:23" x14ac:dyDescent="0.25">
      <c r="W739" s="3"/>
    </row>
    <row r="740" spans="23:23" x14ac:dyDescent="0.25">
      <c r="W740" s="3"/>
    </row>
    <row r="741" spans="23:23" x14ac:dyDescent="0.25">
      <c r="W741" s="3"/>
    </row>
    <row r="742" spans="23:23" ht="15" customHeight="1" x14ac:dyDescent="0.25"/>
    <row r="743" spans="23:23" x14ac:dyDescent="0.25">
      <c r="W743" s="3"/>
    </row>
    <row r="744" spans="23:23" x14ac:dyDescent="0.25">
      <c r="W744" s="3"/>
    </row>
    <row r="745" spans="23:23" x14ac:dyDescent="0.25">
      <c r="W745" s="3"/>
    </row>
    <row r="746" spans="23:23" x14ac:dyDescent="0.25">
      <c r="W746" s="3"/>
    </row>
    <row r="747" spans="23:23" ht="15" customHeight="1" x14ac:dyDescent="0.25"/>
    <row r="748" spans="23:23" x14ac:dyDescent="0.25">
      <c r="W748" s="3"/>
    </row>
    <row r="749" spans="23:23" x14ac:dyDescent="0.25">
      <c r="W749" s="3"/>
    </row>
    <row r="750" spans="23:23" x14ac:dyDescent="0.25">
      <c r="W750" s="3"/>
    </row>
    <row r="751" spans="23:23" x14ac:dyDescent="0.25">
      <c r="W751" s="3"/>
    </row>
    <row r="752" spans="23:23" ht="15" customHeight="1" x14ac:dyDescent="0.25"/>
    <row r="753" spans="23:23" x14ac:dyDescent="0.25">
      <c r="W753" s="3"/>
    </row>
    <row r="754" spans="23:23" x14ac:dyDescent="0.25">
      <c r="W754" s="3"/>
    </row>
    <row r="755" spans="23:23" x14ac:dyDescent="0.25">
      <c r="W755" s="3"/>
    </row>
    <row r="756" spans="23:23" x14ac:dyDescent="0.25">
      <c r="W756" s="3"/>
    </row>
    <row r="757" spans="23:23" x14ac:dyDescent="0.25">
      <c r="W757" s="3"/>
    </row>
    <row r="758" spans="23:23" x14ac:dyDescent="0.25">
      <c r="W758" s="3"/>
    </row>
    <row r="759" spans="23:23" x14ac:dyDescent="0.25">
      <c r="W759" s="3"/>
    </row>
    <row r="760" spans="23:23" x14ac:dyDescent="0.25">
      <c r="W760" s="3"/>
    </row>
    <row r="761" spans="23:23" ht="15" customHeight="1" x14ac:dyDescent="0.25"/>
    <row r="762" spans="23:23" x14ac:dyDescent="0.25">
      <c r="W762" s="3"/>
    </row>
    <row r="763" spans="23:23" x14ac:dyDescent="0.25">
      <c r="W763" s="3"/>
    </row>
    <row r="764" spans="23:23" x14ac:dyDescent="0.25">
      <c r="W764" s="3"/>
    </row>
    <row r="765" spans="23:23" ht="15" customHeight="1" x14ac:dyDescent="0.25"/>
    <row r="766" spans="23:23" x14ac:dyDescent="0.25">
      <c r="W766" s="3"/>
    </row>
    <row r="767" spans="23:23" x14ac:dyDescent="0.25">
      <c r="W767" s="3"/>
    </row>
    <row r="768" spans="23:23" x14ac:dyDescent="0.25">
      <c r="W768" s="3"/>
    </row>
    <row r="769" spans="23:23" x14ac:dyDescent="0.25">
      <c r="W769" s="3"/>
    </row>
    <row r="770" spans="23:23" x14ac:dyDescent="0.25">
      <c r="W770" s="3"/>
    </row>
    <row r="771" spans="23:23" ht="15" customHeight="1" x14ac:dyDescent="0.25"/>
    <row r="772" spans="23:23" x14ac:dyDescent="0.25">
      <c r="W772" s="3"/>
    </row>
    <row r="773" spans="23:23" x14ac:dyDescent="0.25">
      <c r="W773" s="3"/>
    </row>
    <row r="774" spans="23:23" x14ac:dyDescent="0.25">
      <c r="W774" s="3"/>
    </row>
    <row r="775" spans="23:23" ht="15" customHeight="1" x14ac:dyDescent="0.25"/>
    <row r="777" spans="23:23" x14ac:dyDescent="0.25">
      <c r="W777" s="3"/>
    </row>
    <row r="778" spans="23:23" x14ac:dyDescent="0.25">
      <c r="W778" s="3"/>
    </row>
    <row r="779" spans="23:23" x14ac:dyDescent="0.25">
      <c r="W779" s="3"/>
    </row>
    <row r="780" spans="23:23" x14ac:dyDescent="0.25">
      <c r="W780" s="3"/>
    </row>
    <row r="781" spans="23:23" x14ac:dyDescent="0.25">
      <c r="W781" s="3"/>
    </row>
    <row r="782" spans="23:23" x14ac:dyDescent="0.25">
      <c r="W782" s="3"/>
    </row>
    <row r="783" spans="23:23" x14ac:dyDescent="0.25">
      <c r="W783" s="3"/>
    </row>
    <row r="784" spans="23:23" ht="15" customHeight="1" x14ac:dyDescent="0.25"/>
    <row r="786" spans="23:23" x14ac:dyDescent="0.25">
      <c r="W786" s="3"/>
    </row>
    <row r="787" spans="23:23" x14ac:dyDescent="0.25">
      <c r="W787" s="3"/>
    </row>
    <row r="788" spans="23:23" x14ac:dyDescent="0.25">
      <c r="W788" s="3"/>
    </row>
    <row r="789" spans="23:23" x14ac:dyDescent="0.25">
      <c r="W789" s="3"/>
    </row>
    <row r="790" spans="23:23" x14ac:dyDescent="0.25">
      <c r="W790" s="3"/>
    </row>
    <row r="791" spans="23:23" x14ac:dyDescent="0.25">
      <c r="W791" s="3"/>
    </row>
    <row r="792" spans="23:23" ht="15" customHeight="1" x14ac:dyDescent="0.25"/>
    <row r="793" spans="23:23" x14ac:dyDescent="0.25">
      <c r="W793" s="3"/>
    </row>
    <row r="794" spans="23:23" x14ac:dyDescent="0.25">
      <c r="W794" s="3"/>
    </row>
    <row r="795" spans="23:23" x14ac:dyDescent="0.25">
      <c r="W795" s="3"/>
    </row>
    <row r="796" spans="23:23" x14ac:dyDescent="0.25">
      <c r="W796" s="3"/>
    </row>
    <row r="797" spans="23:23" x14ac:dyDescent="0.25">
      <c r="W797" s="3"/>
    </row>
    <row r="798" spans="23:23" x14ac:dyDescent="0.25">
      <c r="W798" s="3"/>
    </row>
    <row r="799" spans="23:23" ht="15" customHeight="1" x14ac:dyDescent="0.25"/>
    <row r="800" spans="23:23" x14ac:dyDescent="0.25">
      <c r="W800" s="3"/>
    </row>
    <row r="801" spans="23:23" x14ac:dyDescent="0.25">
      <c r="W801" s="3"/>
    </row>
    <row r="802" spans="23:23" x14ac:dyDescent="0.25">
      <c r="W802" s="3"/>
    </row>
    <row r="803" spans="23:23" x14ac:dyDescent="0.25">
      <c r="W803" s="3"/>
    </row>
    <row r="804" spans="23:23" x14ac:dyDescent="0.25">
      <c r="W804" s="3"/>
    </row>
    <row r="805" spans="23:23" x14ac:dyDescent="0.25">
      <c r="W805" s="3"/>
    </row>
    <row r="806" spans="23:23" ht="15" customHeight="1" x14ac:dyDescent="0.25"/>
    <row r="809" spans="23:23" x14ac:dyDescent="0.25">
      <c r="W809" s="3"/>
    </row>
    <row r="810" spans="23:23" x14ac:dyDescent="0.25">
      <c r="W810" s="3"/>
    </row>
    <row r="811" spans="23:23" x14ac:dyDescent="0.25">
      <c r="W811" s="3"/>
    </row>
    <row r="812" spans="23:23" x14ac:dyDescent="0.25">
      <c r="W812" s="3"/>
    </row>
    <row r="813" spans="23:23" ht="15" customHeight="1" x14ac:dyDescent="0.25"/>
    <row r="814" spans="23:23" ht="21" customHeight="1" x14ac:dyDescent="0.25">
      <c r="W814" s="3"/>
    </row>
    <row r="815" spans="23:23" ht="21" customHeight="1" x14ac:dyDescent="0.25">
      <c r="W815" s="3"/>
    </row>
    <row r="816" spans="23:23" ht="21" customHeight="1" x14ac:dyDescent="0.25">
      <c r="W816" s="3"/>
    </row>
    <row r="817" spans="23:23" ht="21" customHeight="1" x14ac:dyDescent="0.25"/>
    <row r="818" spans="23:23" x14ac:dyDescent="0.25">
      <c r="W818" s="3"/>
    </row>
    <row r="819" spans="23:23" x14ac:dyDescent="0.25">
      <c r="W819" s="3"/>
    </row>
    <row r="820" spans="23:23" x14ac:dyDescent="0.25">
      <c r="W820" s="3"/>
    </row>
    <row r="821" spans="23:23" x14ac:dyDescent="0.25">
      <c r="W821" s="3"/>
    </row>
    <row r="822" spans="23:23" ht="15" customHeight="1" x14ac:dyDescent="0.25"/>
    <row r="823" spans="23:23" x14ac:dyDescent="0.25">
      <c r="W823" s="3"/>
    </row>
    <row r="824" spans="23:23" x14ac:dyDescent="0.25">
      <c r="W824" s="3"/>
    </row>
    <row r="825" spans="23:23" x14ac:dyDescent="0.25">
      <c r="W825" s="3"/>
    </row>
    <row r="826" spans="23:23" x14ac:dyDescent="0.25">
      <c r="W826" s="3"/>
    </row>
    <row r="827" spans="23:23" ht="15" customHeight="1" x14ac:dyDescent="0.25"/>
    <row r="828" spans="23:23" x14ac:dyDescent="0.25">
      <c r="W828" s="3"/>
    </row>
    <row r="829" spans="23:23" x14ac:dyDescent="0.25">
      <c r="W829" s="3"/>
    </row>
    <row r="830" spans="23:23" x14ac:dyDescent="0.25">
      <c r="W830" s="3"/>
    </row>
    <row r="831" spans="23:23" x14ac:dyDescent="0.25">
      <c r="W831" s="3"/>
    </row>
    <row r="832" spans="23:23" x14ac:dyDescent="0.25">
      <c r="W832" s="3"/>
    </row>
    <row r="833" spans="23:23" ht="15" customHeight="1" x14ac:dyDescent="0.25"/>
    <row r="836" spans="23:23" x14ac:dyDescent="0.25">
      <c r="W836" s="3"/>
    </row>
    <row r="837" spans="23:23" x14ac:dyDescent="0.25">
      <c r="W837" s="3"/>
    </row>
    <row r="838" spans="23:23" x14ac:dyDescent="0.25">
      <c r="W838" s="3"/>
    </row>
    <row r="839" spans="23:23" x14ac:dyDescent="0.25">
      <c r="W839" s="3"/>
    </row>
    <row r="840" spans="23:23" x14ac:dyDescent="0.25">
      <c r="W840" s="3"/>
    </row>
    <row r="841" spans="23:23" ht="15" customHeight="1" x14ac:dyDescent="0.25"/>
    <row r="844" spans="23:23" x14ac:dyDescent="0.25">
      <c r="W844" s="3"/>
    </row>
    <row r="845" spans="23:23" x14ac:dyDescent="0.25">
      <c r="W845" s="3"/>
    </row>
    <row r="846" spans="23:23" x14ac:dyDescent="0.25">
      <c r="W846" s="3"/>
    </row>
    <row r="847" spans="23:23" x14ac:dyDescent="0.25">
      <c r="W847" s="3"/>
    </row>
    <row r="848" spans="23:23" x14ac:dyDescent="0.25">
      <c r="W848" s="3"/>
    </row>
    <row r="849" spans="22:24" ht="15" customHeight="1" x14ac:dyDescent="0.25"/>
    <row r="850" spans="22:24" x14ac:dyDescent="0.25">
      <c r="W850" s="3"/>
    </row>
    <row r="851" spans="22:24" x14ac:dyDescent="0.25">
      <c r="W851" s="3"/>
    </row>
    <row r="852" spans="22:24" x14ac:dyDescent="0.25">
      <c r="W852" s="3"/>
    </row>
    <row r="853" spans="22:24" ht="15" customHeight="1" x14ac:dyDescent="0.25"/>
    <row r="854" spans="22:24" ht="23.25" customHeight="1" x14ac:dyDescent="0.25"/>
    <row r="855" spans="22:24" ht="23.25" customHeight="1" x14ac:dyDescent="0.25">
      <c r="V855" s="20"/>
      <c r="W855" s="20"/>
      <c r="X855" s="20"/>
    </row>
    <row r="856" spans="22:24" x14ac:dyDescent="0.25">
      <c r="W856" s="3"/>
    </row>
    <row r="857" spans="22:24" x14ac:dyDescent="0.25">
      <c r="W857" s="3"/>
    </row>
    <row r="858" spans="22:24" x14ac:dyDescent="0.25">
      <c r="W858" s="3"/>
    </row>
    <row r="859" spans="22:24" x14ac:dyDescent="0.25">
      <c r="W859" s="3"/>
    </row>
    <row r="860" spans="22:24" x14ac:dyDescent="0.25">
      <c r="W860" s="3"/>
    </row>
    <row r="861" spans="22:24" ht="15" customHeight="1" x14ac:dyDescent="0.25"/>
    <row r="864" spans="22:24" x14ac:dyDescent="0.25">
      <c r="W864" s="3"/>
    </row>
    <row r="865" spans="23:23" x14ac:dyDescent="0.25">
      <c r="W865" s="3"/>
    </row>
    <row r="866" spans="23:23" x14ac:dyDescent="0.25">
      <c r="W866" s="3"/>
    </row>
    <row r="867" spans="23:23" ht="15" customHeight="1" x14ac:dyDescent="0.25"/>
    <row r="868" spans="23:23" x14ac:dyDescent="0.25">
      <c r="W868" s="3"/>
    </row>
    <row r="869" spans="23:23" x14ac:dyDescent="0.25">
      <c r="W869" s="3"/>
    </row>
    <row r="870" spans="23:23" x14ac:dyDescent="0.25">
      <c r="W870" s="3"/>
    </row>
    <row r="871" spans="23:23" ht="15" customHeight="1" x14ac:dyDescent="0.25"/>
    <row r="872" spans="23:23" x14ac:dyDescent="0.25">
      <c r="W872" s="3"/>
    </row>
    <row r="873" spans="23:23" x14ac:dyDescent="0.25">
      <c r="W873" s="3"/>
    </row>
    <row r="874" spans="23:23" x14ac:dyDescent="0.25">
      <c r="W874" s="3"/>
    </row>
    <row r="875" spans="23:23" ht="15" customHeight="1" x14ac:dyDescent="0.25"/>
    <row r="876" spans="23:23" x14ac:dyDescent="0.25">
      <c r="W876" s="3"/>
    </row>
    <row r="877" spans="23:23" x14ac:dyDescent="0.25">
      <c r="W877" s="3"/>
    </row>
    <row r="878" spans="23:23" x14ac:dyDescent="0.25">
      <c r="W878" s="3"/>
    </row>
    <row r="879" spans="23:23" x14ac:dyDescent="0.25">
      <c r="W879" s="3"/>
    </row>
    <row r="880" spans="23:23" x14ac:dyDescent="0.25">
      <c r="W880" s="3"/>
    </row>
    <row r="881" spans="23:23" ht="15" customHeight="1" x14ac:dyDescent="0.25"/>
    <row r="882" spans="23:23" x14ac:dyDescent="0.25">
      <c r="W882" s="3"/>
    </row>
    <row r="883" spans="23:23" x14ac:dyDescent="0.25">
      <c r="W883" s="3"/>
    </row>
    <row r="884" spans="23:23" x14ac:dyDescent="0.25">
      <c r="W884" s="3"/>
    </row>
    <row r="885" spans="23:23" x14ac:dyDescent="0.25">
      <c r="W885" s="3"/>
    </row>
    <row r="886" spans="23:23" x14ac:dyDescent="0.25">
      <c r="W886" s="3"/>
    </row>
    <row r="887" spans="23:23" x14ac:dyDescent="0.25">
      <c r="W887" s="3"/>
    </row>
    <row r="888" spans="23:23" ht="15" customHeight="1" x14ac:dyDescent="0.25"/>
    <row r="889" spans="23:23" x14ac:dyDescent="0.25">
      <c r="W889" s="3"/>
    </row>
    <row r="890" spans="23:23" x14ac:dyDescent="0.25">
      <c r="W890" s="3"/>
    </row>
    <row r="891" spans="23:23" x14ac:dyDescent="0.25">
      <c r="W891" s="3"/>
    </row>
    <row r="892" spans="23:23" x14ac:dyDescent="0.25">
      <c r="W892" s="3"/>
    </row>
    <row r="893" spans="23:23" x14ac:dyDescent="0.25">
      <c r="W893" s="3"/>
    </row>
    <row r="894" spans="23:23" ht="15" customHeight="1" x14ac:dyDescent="0.25"/>
    <row r="895" spans="23:23" x14ac:dyDescent="0.25">
      <c r="W895" s="3"/>
    </row>
    <row r="896" spans="23:23" x14ac:dyDescent="0.25">
      <c r="W896" s="3"/>
    </row>
    <row r="897" spans="23:23" x14ac:dyDescent="0.25">
      <c r="W897" s="3"/>
    </row>
    <row r="898" spans="23:23" x14ac:dyDescent="0.25">
      <c r="W898" s="3"/>
    </row>
    <row r="899" spans="23:23" x14ac:dyDescent="0.25">
      <c r="W899" s="3"/>
    </row>
    <row r="900" spans="23:23" x14ac:dyDescent="0.25">
      <c r="W900" s="3"/>
    </row>
    <row r="901" spans="23:23" ht="15" customHeight="1" x14ac:dyDescent="0.25"/>
    <row r="902" spans="23:23" x14ac:dyDescent="0.25">
      <c r="W902" s="3"/>
    </row>
    <row r="903" spans="23:23" x14ac:dyDescent="0.25">
      <c r="W903" s="3"/>
    </row>
    <row r="904" spans="23:23" x14ac:dyDescent="0.25">
      <c r="W904" s="3"/>
    </row>
    <row r="905" spans="23:23" x14ac:dyDescent="0.25">
      <c r="W905" s="3"/>
    </row>
    <row r="906" spans="23:23" x14ac:dyDescent="0.25">
      <c r="W906" s="3"/>
    </row>
    <row r="907" spans="23:23" x14ac:dyDescent="0.25">
      <c r="W907" s="3"/>
    </row>
    <row r="908" spans="23:23" x14ac:dyDescent="0.25">
      <c r="W908" s="3"/>
    </row>
    <row r="909" spans="23:23" x14ac:dyDescent="0.25">
      <c r="W909" s="3"/>
    </row>
    <row r="910" spans="23:23" x14ac:dyDescent="0.25">
      <c r="W910" s="3"/>
    </row>
    <row r="911" spans="23:23" ht="15" customHeight="1" x14ac:dyDescent="0.25"/>
    <row r="912" spans="23:23" x14ac:dyDescent="0.25">
      <c r="W912" s="3"/>
    </row>
    <row r="913" spans="23:23" x14ac:dyDescent="0.25">
      <c r="W913" s="3"/>
    </row>
    <row r="914" spans="23:23" x14ac:dyDescent="0.25">
      <c r="W914" s="3"/>
    </row>
    <row r="915" spans="23:23" ht="15" customHeight="1" x14ac:dyDescent="0.25"/>
    <row r="916" spans="23:23" x14ac:dyDescent="0.25">
      <c r="W916" s="3"/>
    </row>
    <row r="917" spans="23:23" x14ac:dyDescent="0.25">
      <c r="W917" s="3"/>
    </row>
    <row r="918" spans="23:23" x14ac:dyDescent="0.25">
      <c r="W918" s="3"/>
    </row>
    <row r="919" spans="23:23" ht="15" customHeight="1" x14ac:dyDescent="0.25"/>
    <row r="921" spans="23:23" x14ac:dyDescent="0.25">
      <c r="W921" s="3"/>
    </row>
    <row r="922" spans="23:23" x14ac:dyDescent="0.25">
      <c r="W922" s="3"/>
    </row>
    <row r="923" spans="23:23" x14ac:dyDescent="0.25">
      <c r="W923" s="3"/>
    </row>
    <row r="924" spans="23:23" ht="15" customHeight="1" x14ac:dyDescent="0.25"/>
    <row r="925" spans="23:23" x14ac:dyDescent="0.25">
      <c r="W925" s="3"/>
    </row>
    <row r="926" spans="23:23" x14ac:dyDescent="0.25">
      <c r="W926" s="3"/>
    </row>
    <row r="927" spans="23:23" x14ac:dyDescent="0.25">
      <c r="W927" s="3"/>
    </row>
    <row r="928" spans="23:23" x14ac:dyDescent="0.25">
      <c r="W928" s="3"/>
    </row>
    <row r="929" spans="23:23" x14ac:dyDescent="0.25">
      <c r="W929" s="3"/>
    </row>
    <row r="930" spans="23:23" x14ac:dyDescent="0.25">
      <c r="W930" s="3"/>
    </row>
    <row r="931" spans="23:23" x14ac:dyDescent="0.25">
      <c r="W931" s="3"/>
    </row>
    <row r="932" spans="23:23" ht="15" customHeight="1" x14ac:dyDescent="0.25"/>
    <row r="933" spans="23:23" x14ac:dyDescent="0.25">
      <c r="W933" s="3"/>
    </row>
    <row r="934" spans="23:23" x14ac:dyDescent="0.25">
      <c r="W934" s="3"/>
    </row>
    <row r="935" spans="23:23" x14ac:dyDescent="0.25">
      <c r="W935" s="3"/>
    </row>
    <row r="936" spans="23:23" x14ac:dyDescent="0.25">
      <c r="W936" s="3"/>
    </row>
    <row r="937" spans="23:23" x14ac:dyDescent="0.25">
      <c r="W937" s="3"/>
    </row>
    <row r="938" spans="23:23" ht="15" customHeight="1" x14ac:dyDescent="0.25"/>
    <row r="939" spans="23:23" x14ac:dyDescent="0.25">
      <c r="W939" s="3"/>
    </row>
    <row r="940" spans="23:23" x14ac:dyDescent="0.25">
      <c r="W940" s="3"/>
    </row>
    <row r="941" spans="23:23" x14ac:dyDescent="0.25">
      <c r="W941" s="3"/>
    </row>
    <row r="942" spans="23:23" x14ac:dyDescent="0.25">
      <c r="W942" s="3"/>
    </row>
    <row r="943" spans="23:23" x14ac:dyDescent="0.25">
      <c r="W943" s="3"/>
    </row>
    <row r="944" spans="23:23" ht="15" customHeight="1" x14ac:dyDescent="0.25"/>
    <row r="945" spans="23:23" x14ac:dyDescent="0.25">
      <c r="W945" s="3"/>
    </row>
    <row r="946" spans="23:23" x14ac:dyDescent="0.25">
      <c r="W946" s="3"/>
    </row>
    <row r="947" spans="23:23" x14ac:dyDescent="0.25">
      <c r="W947" s="3"/>
    </row>
    <row r="948" spans="23:23" x14ac:dyDescent="0.25">
      <c r="W948" s="3"/>
    </row>
    <row r="949" spans="23:23" x14ac:dyDescent="0.25">
      <c r="W949" s="3"/>
    </row>
    <row r="950" spans="23:23" x14ac:dyDescent="0.25">
      <c r="W950" s="3"/>
    </row>
    <row r="951" spans="23:23" ht="15" customHeight="1" x14ac:dyDescent="0.25"/>
    <row r="952" spans="23:23" x14ac:dyDescent="0.25">
      <c r="W952" s="3"/>
    </row>
    <row r="953" spans="23:23" x14ac:dyDescent="0.25">
      <c r="W953" s="3"/>
    </row>
    <row r="954" spans="23:23" x14ac:dyDescent="0.25">
      <c r="W954" s="3"/>
    </row>
    <row r="955" spans="23:23" x14ac:dyDescent="0.25">
      <c r="W955" s="3"/>
    </row>
    <row r="956" spans="23:23" x14ac:dyDescent="0.25">
      <c r="W956" s="3"/>
    </row>
    <row r="957" spans="23:23" ht="15" customHeight="1" x14ac:dyDescent="0.25"/>
    <row r="958" spans="23:23" x14ac:dyDescent="0.25">
      <c r="W958" s="3"/>
    </row>
    <row r="959" spans="23:23" x14ac:dyDescent="0.25">
      <c r="W959" s="3"/>
    </row>
    <row r="960" spans="23:23" x14ac:dyDescent="0.25">
      <c r="W960" s="3"/>
    </row>
    <row r="961" spans="23:23" ht="15" customHeight="1" x14ac:dyDescent="0.25"/>
    <row r="962" spans="23:23" x14ac:dyDescent="0.25">
      <c r="W962" s="3"/>
    </row>
    <row r="963" spans="23:23" x14ac:dyDescent="0.25">
      <c r="W963" s="3"/>
    </row>
    <row r="964" spans="23:23" x14ac:dyDescent="0.25">
      <c r="W964" s="3"/>
    </row>
    <row r="965" spans="23:23" ht="15" customHeight="1" x14ac:dyDescent="0.25"/>
    <row r="966" spans="23:23" x14ac:dyDescent="0.25">
      <c r="W966" s="3"/>
    </row>
    <row r="967" spans="23:23" x14ac:dyDescent="0.25">
      <c r="W967" s="3"/>
    </row>
    <row r="968" spans="23:23" x14ac:dyDescent="0.25">
      <c r="W968" s="3"/>
    </row>
    <row r="969" spans="23:23" x14ac:dyDescent="0.25">
      <c r="W969" s="3"/>
    </row>
    <row r="970" spans="23:23" x14ac:dyDescent="0.25">
      <c r="W970" s="3"/>
    </row>
    <row r="971" spans="23:23" x14ac:dyDescent="0.25">
      <c r="W971" s="3"/>
    </row>
    <row r="972" spans="23:23" x14ac:dyDescent="0.25">
      <c r="W972" s="3"/>
    </row>
    <row r="973" spans="23:23" x14ac:dyDescent="0.25">
      <c r="W973" s="3"/>
    </row>
    <row r="974" spans="23:23" ht="15" customHeight="1" x14ac:dyDescent="0.25"/>
    <row r="975" spans="23:23" x14ac:dyDescent="0.25">
      <c r="W975" s="3"/>
    </row>
    <row r="976" spans="23:23" x14ac:dyDescent="0.25">
      <c r="W976" s="3"/>
    </row>
    <row r="977" spans="23:23" x14ac:dyDescent="0.25">
      <c r="W977" s="3"/>
    </row>
    <row r="978" spans="23:23" x14ac:dyDescent="0.25">
      <c r="W978" s="3"/>
    </row>
    <row r="979" spans="23:23" ht="15" customHeight="1" x14ac:dyDescent="0.25"/>
    <row r="980" spans="23:23" x14ac:dyDescent="0.25">
      <c r="W980" s="3"/>
    </row>
    <row r="981" spans="23:23" x14ac:dyDescent="0.25">
      <c r="W981" s="3"/>
    </row>
    <row r="982" spans="23:23" x14ac:dyDescent="0.25">
      <c r="W982" s="3"/>
    </row>
    <row r="983" spans="23:23" x14ac:dyDescent="0.25">
      <c r="W983" s="3"/>
    </row>
    <row r="984" spans="23:23" x14ac:dyDescent="0.25">
      <c r="W984" s="3"/>
    </row>
    <row r="985" spans="23:23" ht="15" customHeight="1" x14ac:dyDescent="0.25"/>
    <row r="986" spans="23:23" x14ac:dyDescent="0.25">
      <c r="W986" s="3"/>
    </row>
    <row r="987" spans="23:23" x14ac:dyDescent="0.25">
      <c r="W987" s="3"/>
    </row>
    <row r="988" spans="23:23" x14ac:dyDescent="0.25">
      <c r="W988" s="3"/>
    </row>
    <row r="989" spans="23:23" x14ac:dyDescent="0.25">
      <c r="W989" s="3"/>
    </row>
    <row r="990" spans="23:23" ht="15" customHeight="1" x14ac:dyDescent="0.25"/>
    <row r="991" spans="23:23" x14ac:dyDescent="0.25">
      <c r="W991" s="3"/>
    </row>
    <row r="992" spans="23:23" x14ac:dyDescent="0.25">
      <c r="W992" s="3"/>
    </row>
    <row r="993" spans="23:23" x14ac:dyDescent="0.25">
      <c r="W993" s="3"/>
    </row>
    <row r="994" spans="23:23" x14ac:dyDescent="0.25">
      <c r="W994" s="3"/>
    </row>
    <row r="995" spans="23:23" x14ac:dyDescent="0.25">
      <c r="W995" s="3"/>
    </row>
    <row r="996" spans="23:23" x14ac:dyDescent="0.25">
      <c r="W996" s="3"/>
    </row>
    <row r="997" spans="23:23" ht="15" customHeight="1" x14ac:dyDescent="0.25"/>
    <row r="998" spans="23:23" x14ac:dyDescent="0.25">
      <c r="W998" s="3"/>
    </row>
    <row r="999" spans="23:23" x14ac:dyDescent="0.25">
      <c r="W999" s="3"/>
    </row>
    <row r="1000" spans="23:23" x14ac:dyDescent="0.25">
      <c r="W1000" s="3"/>
    </row>
    <row r="1001" spans="23:23" x14ac:dyDescent="0.25">
      <c r="W1001" s="3"/>
    </row>
    <row r="1002" spans="23:23" ht="15" customHeight="1" x14ac:dyDescent="0.25"/>
    <row r="1003" spans="23:23" x14ac:dyDescent="0.25">
      <c r="W1003" s="3"/>
    </row>
    <row r="1004" spans="23:23" x14ac:dyDescent="0.25">
      <c r="W1004" s="3"/>
    </row>
    <row r="1005" spans="23:23" x14ac:dyDescent="0.25">
      <c r="W1005" s="3"/>
    </row>
    <row r="1006" spans="23:23" ht="15" customHeight="1" x14ac:dyDescent="0.25"/>
    <row r="1007" spans="23:23" x14ac:dyDescent="0.25">
      <c r="W1007" s="3"/>
    </row>
    <row r="1008" spans="23:23" x14ac:dyDescent="0.25">
      <c r="W1008" s="3"/>
    </row>
    <row r="1009" spans="23:23" x14ac:dyDescent="0.25">
      <c r="W1009" s="3"/>
    </row>
    <row r="1010" spans="23:23" ht="15" customHeight="1" x14ac:dyDescent="0.25"/>
    <row r="1011" spans="23:23" x14ac:dyDescent="0.25">
      <c r="W1011" s="3"/>
    </row>
    <row r="1012" spans="23:23" x14ac:dyDescent="0.25">
      <c r="W1012" s="3"/>
    </row>
    <row r="1013" spans="23:23" x14ac:dyDescent="0.25">
      <c r="W1013" s="3"/>
    </row>
    <row r="1014" spans="23:23" ht="15" customHeight="1" x14ac:dyDescent="0.25"/>
    <row r="1015" spans="23:23" x14ac:dyDescent="0.25">
      <c r="W1015" s="3"/>
    </row>
    <row r="1016" spans="23:23" x14ac:dyDescent="0.25">
      <c r="W1016" s="3"/>
    </row>
    <row r="1017" spans="23:23" x14ac:dyDescent="0.25">
      <c r="W1017" s="3"/>
    </row>
    <row r="1018" spans="23:23" ht="15" customHeight="1" x14ac:dyDescent="0.25"/>
    <row r="1019" spans="23:23" x14ac:dyDescent="0.25">
      <c r="W1019" s="3"/>
    </row>
    <row r="1020" spans="23:23" x14ac:dyDescent="0.25">
      <c r="W1020" s="3"/>
    </row>
    <row r="1021" spans="23:23" x14ac:dyDescent="0.25">
      <c r="W1021" s="3"/>
    </row>
    <row r="1022" spans="23:23" ht="15" customHeight="1" x14ac:dyDescent="0.25"/>
    <row r="1025" spans="23:23" x14ac:dyDescent="0.25">
      <c r="W1025" s="3"/>
    </row>
    <row r="1026" spans="23:23" x14ac:dyDescent="0.25">
      <c r="W1026" s="3"/>
    </row>
    <row r="1027" spans="23:23" x14ac:dyDescent="0.25">
      <c r="W1027" s="3"/>
    </row>
    <row r="1028" spans="23:23" x14ac:dyDescent="0.25">
      <c r="W1028" s="3"/>
    </row>
    <row r="1029" spans="23:23" x14ac:dyDescent="0.25">
      <c r="W1029" s="3"/>
    </row>
    <row r="1030" spans="23:23" ht="15" customHeight="1" x14ac:dyDescent="0.25"/>
    <row r="1031" spans="23:23" x14ac:dyDescent="0.25">
      <c r="W1031" s="3"/>
    </row>
    <row r="1032" spans="23:23" x14ac:dyDescent="0.25">
      <c r="W1032" s="3"/>
    </row>
    <row r="1033" spans="23:23" x14ac:dyDescent="0.25">
      <c r="W1033" s="3"/>
    </row>
    <row r="1034" spans="23:23" ht="15" customHeight="1" x14ac:dyDescent="0.25"/>
    <row r="1035" spans="23:23" x14ac:dyDescent="0.25">
      <c r="W1035" s="3"/>
    </row>
    <row r="1036" spans="23:23" x14ac:dyDescent="0.25">
      <c r="W1036" s="3"/>
    </row>
    <row r="1037" spans="23:23" x14ac:dyDescent="0.25">
      <c r="W1037" s="3"/>
    </row>
    <row r="1038" spans="23:23" ht="15" customHeight="1" x14ac:dyDescent="0.25"/>
    <row r="1040" spans="23:23" ht="15.75" customHeight="1" x14ac:dyDescent="0.25">
      <c r="W1040" s="3"/>
    </row>
    <row r="1041" spans="23:23" ht="15.75" customHeight="1" x14ac:dyDescent="0.25">
      <c r="W1041" s="3"/>
    </row>
    <row r="1042" spans="23:23" ht="15.75" customHeight="1" x14ac:dyDescent="0.25">
      <c r="W1042" s="3"/>
    </row>
    <row r="1043" spans="23:23" ht="15.75" customHeight="1" x14ac:dyDescent="0.25">
      <c r="W1043" s="3"/>
    </row>
    <row r="1044" spans="23:23" ht="15.75" customHeight="1" x14ac:dyDescent="0.25">
      <c r="W1044" s="3"/>
    </row>
    <row r="1045" spans="23:23" ht="15.75" customHeight="1" x14ac:dyDescent="0.25">
      <c r="W1045" s="3"/>
    </row>
    <row r="1046" spans="23:23" ht="15.75" customHeight="1" x14ac:dyDescent="0.25">
      <c r="W1046" s="3"/>
    </row>
    <row r="1047" spans="23:23" ht="15.75" customHeight="1" x14ac:dyDescent="0.25">
      <c r="W1047" s="3"/>
    </row>
    <row r="1048" spans="23:23" ht="15.75" customHeight="1" x14ac:dyDescent="0.25">
      <c r="W1048" s="3"/>
    </row>
    <row r="1049" spans="23:23" ht="15.75" customHeight="1" x14ac:dyDescent="0.25">
      <c r="W1049" s="3"/>
    </row>
    <row r="1050" spans="23:23" ht="15.75" customHeight="1" x14ac:dyDescent="0.25">
      <c r="W1050" s="3"/>
    </row>
    <row r="1051" spans="23:23" ht="15.75" customHeight="1" x14ac:dyDescent="0.25">
      <c r="W1051" s="3"/>
    </row>
    <row r="1052" spans="23:23" ht="15.75" customHeight="1" x14ac:dyDescent="0.25"/>
    <row r="1053" spans="23:23" x14ac:dyDescent="0.25">
      <c r="W1053" s="3"/>
    </row>
    <row r="1054" spans="23:23" x14ac:dyDescent="0.25">
      <c r="W1054" s="3"/>
    </row>
    <row r="1055" spans="23:23" x14ac:dyDescent="0.25">
      <c r="W1055" s="3"/>
    </row>
    <row r="1056" spans="23:23" x14ac:dyDescent="0.25">
      <c r="W1056" s="3"/>
    </row>
    <row r="1057" spans="23:23" x14ac:dyDescent="0.25">
      <c r="W1057" s="3"/>
    </row>
    <row r="1058" spans="23:23" ht="15" customHeight="1" x14ac:dyDescent="0.25"/>
    <row r="1059" spans="23:23" x14ac:dyDescent="0.25">
      <c r="W1059" s="3"/>
    </row>
    <row r="1060" spans="23:23" x14ac:dyDescent="0.25">
      <c r="W1060" s="3"/>
    </row>
    <row r="1061" spans="23:23" x14ac:dyDescent="0.25">
      <c r="W1061" s="3"/>
    </row>
    <row r="1062" spans="23:23" x14ac:dyDescent="0.25">
      <c r="W1062" s="3"/>
    </row>
    <row r="1063" spans="23:23" ht="15" customHeight="1" x14ac:dyDescent="0.25"/>
    <row r="1064" spans="23:23" x14ac:dyDescent="0.25">
      <c r="W1064" s="3"/>
    </row>
    <row r="1065" spans="23:23" x14ac:dyDescent="0.25">
      <c r="W1065" s="3"/>
    </row>
    <row r="1066" spans="23:23" x14ac:dyDescent="0.25">
      <c r="W1066" s="3"/>
    </row>
    <row r="1067" spans="23:23" x14ac:dyDescent="0.25">
      <c r="W1067" s="3"/>
    </row>
    <row r="1068" spans="23:23" ht="15" customHeight="1" x14ac:dyDescent="0.25"/>
    <row r="1069" spans="23:23" x14ac:dyDescent="0.25">
      <c r="W1069" s="3"/>
    </row>
    <row r="1070" spans="23:23" x14ac:dyDescent="0.25">
      <c r="W1070" s="3"/>
    </row>
    <row r="1071" spans="23:23" x14ac:dyDescent="0.25">
      <c r="W1071" s="3"/>
    </row>
    <row r="1072" spans="23:23" ht="15" customHeight="1" x14ac:dyDescent="0.25"/>
    <row r="1073" spans="23:23" x14ac:dyDescent="0.25">
      <c r="W1073" s="3"/>
    </row>
    <row r="1074" spans="23:23" x14ac:dyDescent="0.25">
      <c r="W1074" s="3"/>
    </row>
    <row r="1075" spans="23:23" x14ac:dyDescent="0.25">
      <c r="W1075" s="3"/>
    </row>
    <row r="1076" spans="23:23" x14ac:dyDescent="0.25">
      <c r="W1076" s="3"/>
    </row>
    <row r="1077" spans="23:23" ht="15" customHeight="1" x14ac:dyDescent="0.25"/>
    <row r="1081" spans="23:23" ht="15" customHeight="1" x14ac:dyDescent="0.25"/>
  </sheetData>
  <mergeCells count="868">
    <mergeCell ref="V315:V317"/>
    <mergeCell ref="A318:U318"/>
    <mergeCell ref="A319:A323"/>
    <mergeCell ref="B319:B323"/>
    <mergeCell ref="C319:C323"/>
    <mergeCell ref="D319:D323"/>
    <mergeCell ref="E319:E323"/>
    <mergeCell ref="F319:F323"/>
    <mergeCell ref="G319:G323"/>
    <mergeCell ref="N319:N323"/>
    <mergeCell ref="O319:O323"/>
    <mergeCell ref="P319:P323"/>
    <mergeCell ref="Q319:Q323"/>
    <mergeCell ref="R319:R323"/>
    <mergeCell ref="S319:S323"/>
    <mergeCell ref="T319:T323"/>
    <mergeCell ref="U319:U323"/>
    <mergeCell ref="V319:V323"/>
    <mergeCell ref="P315:P317"/>
    <mergeCell ref="Q315:Q317"/>
    <mergeCell ref="R315:R317"/>
    <mergeCell ref="S315:S317"/>
    <mergeCell ref="T315:T317"/>
    <mergeCell ref="U315:U317"/>
    <mergeCell ref="A326:C326"/>
    <mergeCell ref="D326:G326"/>
    <mergeCell ref="A328:C328"/>
    <mergeCell ref="D328:G328"/>
    <mergeCell ref="A315:A317"/>
    <mergeCell ref="B315:B317"/>
    <mergeCell ref="C315:C317"/>
    <mergeCell ref="D315:D317"/>
    <mergeCell ref="E315:E317"/>
    <mergeCell ref="F315:F317"/>
    <mergeCell ref="G315:G317"/>
    <mergeCell ref="N315:N317"/>
    <mergeCell ref="O315:O317"/>
    <mergeCell ref="P311:P313"/>
    <mergeCell ref="Q311:Q313"/>
    <mergeCell ref="R311:R313"/>
    <mergeCell ref="S311:S313"/>
    <mergeCell ref="T311:T313"/>
    <mergeCell ref="U311:U313"/>
    <mergeCell ref="V311:V313"/>
    <mergeCell ref="A308:A310"/>
    <mergeCell ref="A314:U314"/>
    <mergeCell ref="A311:A313"/>
    <mergeCell ref="B311:B313"/>
    <mergeCell ref="C311:C313"/>
    <mergeCell ref="D311:D313"/>
    <mergeCell ref="E311:E313"/>
    <mergeCell ref="F311:F313"/>
    <mergeCell ref="G311:G313"/>
    <mergeCell ref="N311:N313"/>
    <mergeCell ref="O311:O313"/>
    <mergeCell ref="B308:B310"/>
    <mergeCell ref="C308:C310"/>
    <mergeCell ref="D308:D310"/>
    <mergeCell ref="E308:E310"/>
    <mergeCell ref="F308:F310"/>
    <mergeCell ref="G308:G310"/>
    <mergeCell ref="N308:N310"/>
    <mergeCell ref="O308:O310"/>
    <mergeCell ref="V302:V304"/>
    <mergeCell ref="P305:P307"/>
    <mergeCell ref="Q305:Q307"/>
    <mergeCell ref="R305:R307"/>
    <mergeCell ref="S305:S307"/>
    <mergeCell ref="T305:T307"/>
    <mergeCell ref="U305:U307"/>
    <mergeCell ref="V305:V307"/>
    <mergeCell ref="P308:P310"/>
    <mergeCell ref="Q308:Q310"/>
    <mergeCell ref="R308:R310"/>
    <mergeCell ref="S308:S310"/>
    <mergeCell ref="T308:T310"/>
    <mergeCell ref="U308:U310"/>
    <mergeCell ref="V308:V310"/>
    <mergeCell ref="A305:A307"/>
    <mergeCell ref="B305:B307"/>
    <mergeCell ref="C305:C307"/>
    <mergeCell ref="D305:D307"/>
    <mergeCell ref="E305:E307"/>
    <mergeCell ref="F305:F307"/>
    <mergeCell ref="G305:G307"/>
    <mergeCell ref="N305:N307"/>
    <mergeCell ref="O305:O307"/>
    <mergeCell ref="A300:U300"/>
    <mergeCell ref="A301:U301"/>
    <mergeCell ref="A302:A304"/>
    <mergeCell ref="B302:B304"/>
    <mergeCell ref="C302:C304"/>
    <mergeCell ref="D302:D304"/>
    <mergeCell ref="E302:E304"/>
    <mergeCell ref="F302:F304"/>
    <mergeCell ref="G302:G304"/>
    <mergeCell ref="N302:N304"/>
    <mergeCell ref="O302:O304"/>
    <mergeCell ref="P302:P304"/>
    <mergeCell ref="Q302:Q304"/>
    <mergeCell ref="R302:R304"/>
    <mergeCell ref="S302:S304"/>
    <mergeCell ref="T302:T304"/>
    <mergeCell ref="U302:U304"/>
    <mergeCell ref="V292:V293"/>
    <mergeCell ref="A294:U294"/>
    <mergeCell ref="A295:A299"/>
    <mergeCell ref="B295:B299"/>
    <mergeCell ref="C295:C299"/>
    <mergeCell ref="D295:D299"/>
    <mergeCell ref="E295:E299"/>
    <mergeCell ref="F295:F299"/>
    <mergeCell ref="G295:G299"/>
    <mergeCell ref="N295:N299"/>
    <mergeCell ref="O295:O299"/>
    <mergeCell ref="P295:P299"/>
    <mergeCell ref="Q295:Q299"/>
    <mergeCell ref="R295:R299"/>
    <mergeCell ref="S295:S299"/>
    <mergeCell ref="T295:T299"/>
    <mergeCell ref="U295:U299"/>
    <mergeCell ref="V295:V299"/>
    <mergeCell ref="A291:U291"/>
    <mergeCell ref="A292:A293"/>
    <mergeCell ref="B292:B293"/>
    <mergeCell ref="C292:C293"/>
    <mergeCell ref="D292:D293"/>
    <mergeCell ref="E292:E293"/>
    <mergeCell ref="F292:F293"/>
    <mergeCell ref="G292:G293"/>
    <mergeCell ref="N292:N293"/>
    <mergeCell ref="O292:O293"/>
    <mergeCell ref="P292:P293"/>
    <mergeCell ref="Q292:Q293"/>
    <mergeCell ref="R292:R293"/>
    <mergeCell ref="S292:S293"/>
    <mergeCell ref="T292:T293"/>
    <mergeCell ref="U292:U293"/>
    <mergeCell ref="P282:P287"/>
    <mergeCell ref="Q282:Q287"/>
    <mergeCell ref="R282:R287"/>
    <mergeCell ref="S282:S287"/>
    <mergeCell ref="T282:T287"/>
    <mergeCell ref="U282:U287"/>
    <mergeCell ref="V282:V287"/>
    <mergeCell ref="A288:U288"/>
    <mergeCell ref="A289:A290"/>
    <mergeCell ref="B289:B290"/>
    <mergeCell ref="C289:C290"/>
    <mergeCell ref="D289:D290"/>
    <mergeCell ref="E289:E290"/>
    <mergeCell ref="F289:F290"/>
    <mergeCell ref="G289:G290"/>
    <mergeCell ref="N289:N290"/>
    <mergeCell ref="O289:O290"/>
    <mergeCell ref="P289:P290"/>
    <mergeCell ref="Q289:Q290"/>
    <mergeCell ref="R289:R290"/>
    <mergeCell ref="S289:S290"/>
    <mergeCell ref="T289:T290"/>
    <mergeCell ref="U289:U290"/>
    <mergeCell ref="V289:V290"/>
    <mergeCell ref="A282:A287"/>
    <mergeCell ref="B282:B287"/>
    <mergeCell ref="C282:C287"/>
    <mergeCell ref="D282:D287"/>
    <mergeCell ref="E282:E287"/>
    <mergeCell ref="F282:F287"/>
    <mergeCell ref="G282:G287"/>
    <mergeCell ref="N282:N287"/>
    <mergeCell ref="O282:O287"/>
    <mergeCell ref="P262:P273"/>
    <mergeCell ref="Q262:Q273"/>
    <mergeCell ref="R262:R273"/>
    <mergeCell ref="S262:S273"/>
    <mergeCell ref="T262:T273"/>
    <mergeCell ref="U262:U273"/>
    <mergeCell ref="V262:V273"/>
    <mergeCell ref="A274:A281"/>
    <mergeCell ref="B274:B281"/>
    <mergeCell ref="C274:C281"/>
    <mergeCell ref="D274:D281"/>
    <mergeCell ref="E274:E281"/>
    <mergeCell ref="F274:F281"/>
    <mergeCell ref="G274:G281"/>
    <mergeCell ref="N274:N281"/>
    <mergeCell ref="O274:O281"/>
    <mergeCell ref="P274:P281"/>
    <mergeCell ref="Q274:Q281"/>
    <mergeCell ref="R274:R281"/>
    <mergeCell ref="S274:S281"/>
    <mergeCell ref="T274:T281"/>
    <mergeCell ref="U274:U281"/>
    <mergeCell ref="V274:V281"/>
    <mergeCell ref="A262:A273"/>
    <mergeCell ref="B262:B273"/>
    <mergeCell ref="C262:C273"/>
    <mergeCell ref="D262:D273"/>
    <mergeCell ref="E262:E273"/>
    <mergeCell ref="F262:F273"/>
    <mergeCell ref="G262:G273"/>
    <mergeCell ref="N262:N273"/>
    <mergeCell ref="O262:O273"/>
    <mergeCell ref="N258:N261"/>
    <mergeCell ref="O258:O261"/>
    <mergeCell ref="Q258:Q261"/>
    <mergeCell ref="R258:R261"/>
    <mergeCell ref="S258:S261"/>
    <mergeCell ref="T258:T261"/>
    <mergeCell ref="U258:U261"/>
    <mergeCell ref="V258:V261"/>
    <mergeCell ref="V249:V251"/>
    <mergeCell ref="A252:U252"/>
    <mergeCell ref="A253:A261"/>
    <mergeCell ref="B253:B257"/>
    <mergeCell ref="C253:C257"/>
    <mergeCell ref="D253:D257"/>
    <mergeCell ref="E253:E257"/>
    <mergeCell ref="F253:F257"/>
    <mergeCell ref="G253:G257"/>
    <mergeCell ref="N253:N257"/>
    <mergeCell ref="O253:O257"/>
    <mergeCell ref="P253:P257"/>
    <mergeCell ref="Q253:Q257"/>
    <mergeCell ref="R253:R257"/>
    <mergeCell ref="S253:S257"/>
    <mergeCell ref="T253:T257"/>
    <mergeCell ref="U253:U257"/>
    <mergeCell ref="V253:V257"/>
    <mergeCell ref="B258:B261"/>
    <mergeCell ref="C258:C261"/>
    <mergeCell ref="D258:D261"/>
    <mergeCell ref="E258:E261"/>
    <mergeCell ref="F258:F261"/>
    <mergeCell ref="G258:G261"/>
    <mergeCell ref="A248:U248"/>
    <mergeCell ref="A249:A251"/>
    <mergeCell ref="B249:B251"/>
    <mergeCell ref="C249:C251"/>
    <mergeCell ref="D249:D251"/>
    <mergeCell ref="E249:E251"/>
    <mergeCell ref="F249:F251"/>
    <mergeCell ref="G249:G251"/>
    <mergeCell ref="N249:N251"/>
    <mergeCell ref="O249:O251"/>
    <mergeCell ref="P249:P251"/>
    <mergeCell ref="Q249:Q251"/>
    <mergeCell ref="R249:R251"/>
    <mergeCell ref="S249:S251"/>
    <mergeCell ref="T249:T251"/>
    <mergeCell ref="U249:U251"/>
    <mergeCell ref="P258:P261"/>
    <mergeCell ref="V235:V243"/>
    <mergeCell ref="A244:A247"/>
    <mergeCell ref="B244:B247"/>
    <mergeCell ref="C244:C247"/>
    <mergeCell ref="D244:D247"/>
    <mergeCell ref="E244:E247"/>
    <mergeCell ref="F244:F247"/>
    <mergeCell ref="G244:G247"/>
    <mergeCell ref="N244:N247"/>
    <mergeCell ref="O244:O247"/>
    <mergeCell ref="P244:P247"/>
    <mergeCell ref="Q244:Q247"/>
    <mergeCell ref="R244:R247"/>
    <mergeCell ref="S244:S247"/>
    <mergeCell ref="T244:T247"/>
    <mergeCell ref="U244:U247"/>
    <mergeCell ref="V244:V247"/>
    <mergeCell ref="A234:U234"/>
    <mergeCell ref="A235:A243"/>
    <mergeCell ref="B235:B243"/>
    <mergeCell ref="C235:C243"/>
    <mergeCell ref="D235:D243"/>
    <mergeCell ref="E235:E243"/>
    <mergeCell ref="F235:F243"/>
    <mergeCell ref="G235:G243"/>
    <mergeCell ref="N235:N243"/>
    <mergeCell ref="O235:O243"/>
    <mergeCell ref="P235:P243"/>
    <mergeCell ref="Q235:Q243"/>
    <mergeCell ref="R235:R243"/>
    <mergeCell ref="S235:S243"/>
    <mergeCell ref="T235:T243"/>
    <mergeCell ref="U235:U243"/>
    <mergeCell ref="P230:P231"/>
    <mergeCell ref="Q230:Q231"/>
    <mergeCell ref="R230:R231"/>
    <mergeCell ref="S230:S231"/>
    <mergeCell ref="T230:T231"/>
    <mergeCell ref="U230:U231"/>
    <mergeCell ref="V230:V231"/>
    <mergeCell ref="B232:B233"/>
    <mergeCell ref="C232:C233"/>
    <mergeCell ref="D232:D233"/>
    <mergeCell ref="E232:E233"/>
    <mergeCell ref="F232:F233"/>
    <mergeCell ref="G232:G233"/>
    <mergeCell ref="N232:N233"/>
    <mergeCell ref="O232:O233"/>
    <mergeCell ref="P232:P233"/>
    <mergeCell ref="Q232:Q233"/>
    <mergeCell ref="R232:R233"/>
    <mergeCell ref="S232:S233"/>
    <mergeCell ref="T232:T233"/>
    <mergeCell ref="U232:U233"/>
    <mergeCell ref="V232:V233"/>
    <mergeCell ref="A230:A233"/>
    <mergeCell ref="B230:B231"/>
    <mergeCell ref="C230:C231"/>
    <mergeCell ref="D230:D231"/>
    <mergeCell ref="E230:E231"/>
    <mergeCell ref="F230:F231"/>
    <mergeCell ref="G230:G231"/>
    <mergeCell ref="N230:N231"/>
    <mergeCell ref="O230:O231"/>
    <mergeCell ref="O220:O223"/>
    <mergeCell ref="P220:P223"/>
    <mergeCell ref="Q220:Q223"/>
    <mergeCell ref="R220:R223"/>
    <mergeCell ref="S220:S223"/>
    <mergeCell ref="T220:T223"/>
    <mergeCell ref="U220:U223"/>
    <mergeCell ref="V220:V223"/>
    <mergeCell ref="A224:A229"/>
    <mergeCell ref="B224:B229"/>
    <mergeCell ref="C224:C229"/>
    <mergeCell ref="D224:D229"/>
    <mergeCell ref="E224:E229"/>
    <mergeCell ref="F224:F229"/>
    <mergeCell ref="G224:G229"/>
    <mergeCell ref="N224:N229"/>
    <mergeCell ref="O224:O229"/>
    <mergeCell ref="P224:P229"/>
    <mergeCell ref="Q224:Q229"/>
    <mergeCell ref="R224:R229"/>
    <mergeCell ref="S224:S229"/>
    <mergeCell ref="T224:T229"/>
    <mergeCell ref="U224:U229"/>
    <mergeCell ref="V224:V229"/>
    <mergeCell ref="V208:V214"/>
    <mergeCell ref="A215:A223"/>
    <mergeCell ref="B215:B219"/>
    <mergeCell ref="C215:C219"/>
    <mergeCell ref="D215:D219"/>
    <mergeCell ref="E215:E219"/>
    <mergeCell ref="F215:F219"/>
    <mergeCell ref="G215:G219"/>
    <mergeCell ref="N215:N219"/>
    <mergeCell ref="O215:O219"/>
    <mergeCell ref="P215:P219"/>
    <mergeCell ref="Q215:Q219"/>
    <mergeCell ref="R215:R219"/>
    <mergeCell ref="S215:S219"/>
    <mergeCell ref="T215:T219"/>
    <mergeCell ref="U215:U219"/>
    <mergeCell ref="V215:V219"/>
    <mergeCell ref="B220:B223"/>
    <mergeCell ref="C220:C223"/>
    <mergeCell ref="D220:D223"/>
    <mergeCell ref="E220:E223"/>
    <mergeCell ref="F220:F223"/>
    <mergeCell ref="G220:G223"/>
    <mergeCell ref="N220:N223"/>
    <mergeCell ref="A207:U207"/>
    <mergeCell ref="A208:A214"/>
    <mergeCell ref="B208:B214"/>
    <mergeCell ref="C208:C214"/>
    <mergeCell ref="D208:D214"/>
    <mergeCell ref="E208:E214"/>
    <mergeCell ref="F208:F214"/>
    <mergeCell ref="G208:G214"/>
    <mergeCell ref="N208:N214"/>
    <mergeCell ref="O208:O214"/>
    <mergeCell ref="P208:P214"/>
    <mergeCell ref="Q208:Q214"/>
    <mergeCell ref="R208:R214"/>
    <mergeCell ref="S208:S214"/>
    <mergeCell ref="T208:T214"/>
    <mergeCell ref="U208:U214"/>
    <mergeCell ref="P201:P203"/>
    <mergeCell ref="Q201:Q203"/>
    <mergeCell ref="R201:R203"/>
    <mergeCell ref="S201:S203"/>
    <mergeCell ref="T201:T203"/>
    <mergeCell ref="U201:U203"/>
    <mergeCell ref="V201:V203"/>
    <mergeCell ref="B204:B206"/>
    <mergeCell ref="C204:C206"/>
    <mergeCell ref="D204:D206"/>
    <mergeCell ref="E204:E206"/>
    <mergeCell ref="F204:F206"/>
    <mergeCell ref="G204:G206"/>
    <mergeCell ref="N204:N206"/>
    <mergeCell ref="O204:O206"/>
    <mergeCell ref="P204:P206"/>
    <mergeCell ref="Q204:Q206"/>
    <mergeCell ref="R204:R206"/>
    <mergeCell ref="S204:S206"/>
    <mergeCell ref="T204:T206"/>
    <mergeCell ref="U204:U206"/>
    <mergeCell ref="V204:V206"/>
    <mergeCell ref="A201:A206"/>
    <mergeCell ref="B201:B203"/>
    <mergeCell ref="C201:C203"/>
    <mergeCell ref="D201:D203"/>
    <mergeCell ref="E201:E203"/>
    <mergeCell ref="F201:F203"/>
    <mergeCell ref="G201:G203"/>
    <mergeCell ref="N201:N203"/>
    <mergeCell ref="O201:O203"/>
    <mergeCell ref="P196:P200"/>
    <mergeCell ref="Q196:Q200"/>
    <mergeCell ref="R196:R200"/>
    <mergeCell ref="S196:S200"/>
    <mergeCell ref="T196:T200"/>
    <mergeCell ref="U196:U200"/>
    <mergeCell ref="V196:V200"/>
    <mergeCell ref="E193:E194"/>
    <mergeCell ref="F193:F194"/>
    <mergeCell ref="G193:G194"/>
    <mergeCell ref="N193:N194"/>
    <mergeCell ref="A196:A200"/>
    <mergeCell ref="B196:B200"/>
    <mergeCell ref="C196:C200"/>
    <mergeCell ref="D196:D200"/>
    <mergeCell ref="E196:E200"/>
    <mergeCell ref="F196:F200"/>
    <mergeCell ref="G196:G200"/>
    <mergeCell ref="N196:N200"/>
    <mergeCell ref="O196:O200"/>
    <mergeCell ref="P190:P192"/>
    <mergeCell ref="Q190:Q192"/>
    <mergeCell ref="R190:R192"/>
    <mergeCell ref="S190:S192"/>
    <mergeCell ref="T190:T192"/>
    <mergeCell ref="T193:T194"/>
    <mergeCell ref="U193:U194"/>
    <mergeCell ref="V193:V194"/>
    <mergeCell ref="A195:U195"/>
    <mergeCell ref="A190:A194"/>
    <mergeCell ref="B190:B192"/>
    <mergeCell ref="C190:C192"/>
    <mergeCell ref="D190:D192"/>
    <mergeCell ref="E190:E192"/>
    <mergeCell ref="F190:F192"/>
    <mergeCell ref="G190:G192"/>
    <mergeCell ref="N190:N192"/>
    <mergeCell ref="O190:O192"/>
    <mergeCell ref="U190:U192"/>
    <mergeCell ref="V190:V192"/>
    <mergeCell ref="B193:B194"/>
    <mergeCell ref="C193:C194"/>
    <mergeCell ref="D193:D194"/>
    <mergeCell ref="C183:C188"/>
    <mergeCell ref="D183:D188"/>
    <mergeCell ref="E183:E188"/>
    <mergeCell ref="F183:F188"/>
    <mergeCell ref="G183:G188"/>
    <mergeCell ref="O183:O188"/>
    <mergeCell ref="P183:P188"/>
    <mergeCell ref="Q183:Q188"/>
    <mergeCell ref="R183:R188"/>
    <mergeCell ref="O193:O194"/>
    <mergeCell ref="P193:P194"/>
    <mergeCell ref="Q193:Q194"/>
    <mergeCell ref="R193:R194"/>
    <mergeCell ref="S193:S194"/>
    <mergeCell ref="S183:S188"/>
    <mergeCell ref="T183:T188"/>
    <mergeCell ref="U183:U188"/>
    <mergeCell ref="V183:V188"/>
    <mergeCell ref="A189:U189"/>
    <mergeCell ref="P165:P171"/>
    <mergeCell ref="Q165:Q171"/>
    <mergeCell ref="R165:R171"/>
    <mergeCell ref="S165:S171"/>
    <mergeCell ref="T165:T171"/>
    <mergeCell ref="U165:U171"/>
    <mergeCell ref="V165:V171"/>
    <mergeCell ref="A172:A188"/>
    <mergeCell ref="B172:B182"/>
    <mergeCell ref="C172:C182"/>
    <mergeCell ref="D172:D182"/>
    <mergeCell ref="E172:E182"/>
    <mergeCell ref="F172:F182"/>
    <mergeCell ref="G172:G182"/>
    <mergeCell ref="N172:N182"/>
    <mergeCell ref="O172:O182"/>
    <mergeCell ref="P172:P182"/>
    <mergeCell ref="Q172:Q182"/>
    <mergeCell ref="R172:R182"/>
    <mergeCell ref="S172:S182"/>
    <mergeCell ref="T172:T182"/>
    <mergeCell ref="U172:U182"/>
    <mergeCell ref="V172:V182"/>
    <mergeCell ref="B183:B188"/>
    <mergeCell ref="A165:A171"/>
    <mergeCell ref="B165:B171"/>
    <mergeCell ref="C165:C171"/>
    <mergeCell ref="D165:D171"/>
    <mergeCell ref="E165:E171"/>
    <mergeCell ref="F165:F171"/>
    <mergeCell ref="G165:G171"/>
    <mergeCell ref="N165:N171"/>
    <mergeCell ref="O165:O171"/>
    <mergeCell ref="P152:P159"/>
    <mergeCell ref="Q152:Q159"/>
    <mergeCell ref="R152:R159"/>
    <mergeCell ref="S152:S159"/>
    <mergeCell ref="T152:T159"/>
    <mergeCell ref="U152:U159"/>
    <mergeCell ref="V152:V159"/>
    <mergeCell ref="B160:B164"/>
    <mergeCell ref="C160:C164"/>
    <mergeCell ref="D160:D164"/>
    <mergeCell ref="E160:E164"/>
    <mergeCell ref="F160:F164"/>
    <mergeCell ref="G160:G164"/>
    <mergeCell ref="N160:N164"/>
    <mergeCell ref="O160:O164"/>
    <mergeCell ref="P160:P164"/>
    <mergeCell ref="Q160:Q164"/>
    <mergeCell ref="R160:R164"/>
    <mergeCell ref="S160:S164"/>
    <mergeCell ref="T160:T164"/>
    <mergeCell ref="U160:U164"/>
    <mergeCell ref="V160:V164"/>
    <mergeCell ref="A152:A164"/>
    <mergeCell ref="B152:B159"/>
    <mergeCell ref="C152:C159"/>
    <mergeCell ref="D152:D159"/>
    <mergeCell ref="E152:E159"/>
    <mergeCell ref="F152:F159"/>
    <mergeCell ref="G152:G159"/>
    <mergeCell ref="N152:N159"/>
    <mergeCell ref="O152:O159"/>
    <mergeCell ref="V142:V144"/>
    <mergeCell ref="B145:B151"/>
    <mergeCell ref="C145:C151"/>
    <mergeCell ref="D145:D151"/>
    <mergeCell ref="E145:E151"/>
    <mergeCell ref="F145:F151"/>
    <mergeCell ref="G145:G151"/>
    <mergeCell ref="N145:N151"/>
    <mergeCell ref="O145:O151"/>
    <mergeCell ref="P145:P151"/>
    <mergeCell ref="Q145:Q151"/>
    <mergeCell ref="R145:R151"/>
    <mergeCell ref="S145:S151"/>
    <mergeCell ref="T145:T151"/>
    <mergeCell ref="U145:U151"/>
    <mergeCell ref="V145:V151"/>
    <mergeCell ref="A140:U140"/>
    <mergeCell ref="A141:U141"/>
    <mergeCell ref="A142:A151"/>
    <mergeCell ref="B142:B144"/>
    <mergeCell ref="C142:C144"/>
    <mergeCell ref="D142:D144"/>
    <mergeCell ref="E142:E144"/>
    <mergeCell ref="F142:F144"/>
    <mergeCell ref="G142:G144"/>
    <mergeCell ref="N142:N144"/>
    <mergeCell ref="O142:O144"/>
    <mergeCell ref="P142:P144"/>
    <mergeCell ref="Q142:Q144"/>
    <mergeCell ref="R142:R144"/>
    <mergeCell ref="S142:S144"/>
    <mergeCell ref="T142:T144"/>
    <mergeCell ref="U142:U144"/>
    <mergeCell ref="P134:P139"/>
    <mergeCell ref="Q134:Q139"/>
    <mergeCell ref="R134:R139"/>
    <mergeCell ref="S134:S139"/>
    <mergeCell ref="T134:T139"/>
    <mergeCell ref="U134:U139"/>
    <mergeCell ref="V134:V139"/>
    <mergeCell ref="A134:A139"/>
    <mergeCell ref="B134:B139"/>
    <mergeCell ref="C134:C139"/>
    <mergeCell ref="D134:D139"/>
    <mergeCell ref="E134:E139"/>
    <mergeCell ref="F134:F139"/>
    <mergeCell ref="G134:G139"/>
    <mergeCell ref="N134:N139"/>
    <mergeCell ref="O134:O139"/>
    <mergeCell ref="V124:V126"/>
    <mergeCell ref="A127:U127"/>
    <mergeCell ref="A129:A133"/>
    <mergeCell ref="B129:B133"/>
    <mergeCell ref="C129:C133"/>
    <mergeCell ref="D129:D133"/>
    <mergeCell ref="E129:E133"/>
    <mergeCell ref="F129:F133"/>
    <mergeCell ref="G129:G133"/>
    <mergeCell ref="N129:N133"/>
    <mergeCell ref="O129:O133"/>
    <mergeCell ref="P129:P133"/>
    <mergeCell ref="Q129:Q133"/>
    <mergeCell ref="R129:R133"/>
    <mergeCell ref="S129:S133"/>
    <mergeCell ref="T129:T133"/>
    <mergeCell ref="U129:U133"/>
    <mergeCell ref="V129:V133"/>
    <mergeCell ref="A124:A126"/>
    <mergeCell ref="B124:B126"/>
    <mergeCell ref="C124:C126"/>
    <mergeCell ref="D124:D126"/>
    <mergeCell ref="E124:E126"/>
    <mergeCell ref="F124:F126"/>
    <mergeCell ref="G124:G126"/>
    <mergeCell ref="N124:N126"/>
    <mergeCell ref="O124:O126"/>
    <mergeCell ref="S108:S115"/>
    <mergeCell ref="T108:T115"/>
    <mergeCell ref="U108:U115"/>
    <mergeCell ref="P124:P126"/>
    <mergeCell ref="Q124:Q126"/>
    <mergeCell ref="R124:R126"/>
    <mergeCell ref="S124:S126"/>
    <mergeCell ref="T124:T126"/>
    <mergeCell ref="U124:U126"/>
    <mergeCell ref="V108:V115"/>
    <mergeCell ref="D116:D123"/>
    <mergeCell ref="E116:E123"/>
    <mergeCell ref="F116:F123"/>
    <mergeCell ref="G116:G123"/>
    <mergeCell ref="N116:N123"/>
    <mergeCell ref="O116:O123"/>
    <mergeCell ref="P116:P123"/>
    <mergeCell ref="Q116:Q123"/>
    <mergeCell ref="R116:R123"/>
    <mergeCell ref="S116:S123"/>
    <mergeCell ref="T116:T123"/>
    <mergeCell ref="U116:U123"/>
    <mergeCell ref="V116:V123"/>
    <mergeCell ref="P108:P115"/>
    <mergeCell ref="Q108:Q115"/>
    <mergeCell ref="R108:R115"/>
    <mergeCell ref="A108:A123"/>
    <mergeCell ref="B108:B123"/>
    <mergeCell ref="C108:C123"/>
    <mergeCell ref="D108:D115"/>
    <mergeCell ref="E108:E115"/>
    <mergeCell ref="F108:F115"/>
    <mergeCell ref="G108:G115"/>
    <mergeCell ref="N108:N115"/>
    <mergeCell ref="O108:O115"/>
    <mergeCell ref="P90:P95"/>
    <mergeCell ref="Q90:Q95"/>
    <mergeCell ref="R90:R95"/>
    <mergeCell ref="S90:S95"/>
    <mergeCell ref="T90:T95"/>
    <mergeCell ref="U90:U95"/>
    <mergeCell ref="V90:V95"/>
    <mergeCell ref="D96:D107"/>
    <mergeCell ref="E96:E107"/>
    <mergeCell ref="F96:F107"/>
    <mergeCell ref="G96:G107"/>
    <mergeCell ref="N96:N107"/>
    <mergeCell ref="O96:O107"/>
    <mergeCell ref="P96:P107"/>
    <mergeCell ref="Q96:Q107"/>
    <mergeCell ref="R96:R107"/>
    <mergeCell ref="S96:S107"/>
    <mergeCell ref="T96:T107"/>
    <mergeCell ref="U96:U107"/>
    <mergeCell ref="V96:V107"/>
    <mergeCell ref="A90:A107"/>
    <mergeCell ref="B90:B107"/>
    <mergeCell ref="C90:C107"/>
    <mergeCell ref="D90:D95"/>
    <mergeCell ref="E90:E95"/>
    <mergeCell ref="F90:F95"/>
    <mergeCell ref="G90:G95"/>
    <mergeCell ref="N90:N95"/>
    <mergeCell ref="O90:O95"/>
    <mergeCell ref="T71:T76"/>
    <mergeCell ref="U71:U76"/>
    <mergeCell ref="V71:V76"/>
    <mergeCell ref="A77:A89"/>
    <mergeCell ref="B77:B89"/>
    <mergeCell ref="C77:C89"/>
    <mergeCell ref="D77:D89"/>
    <mergeCell ref="E77:E89"/>
    <mergeCell ref="F77:F89"/>
    <mergeCell ref="G77:G89"/>
    <mergeCell ref="N77:N89"/>
    <mergeCell ref="O77:O89"/>
    <mergeCell ref="P77:P89"/>
    <mergeCell ref="Q77:Q89"/>
    <mergeCell ref="R77:R89"/>
    <mergeCell ref="S77:S89"/>
    <mergeCell ref="T77:T89"/>
    <mergeCell ref="U77:U89"/>
    <mergeCell ref="V77:V89"/>
    <mergeCell ref="A71:A76"/>
    <mergeCell ref="T58:T65"/>
    <mergeCell ref="U58:U65"/>
    <mergeCell ref="V58:V65"/>
    <mergeCell ref="C66:C70"/>
    <mergeCell ref="D66:D70"/>
    <mergeCell ref="E66:E70"/>
    <mergeCell ref="F66:F70"/>
    <mergeCell ref="G66:G70"/>
    <mergeCell ref="N66:N70"/>
    <mergeCell ref="O66:O70"/>
    <mergeCell ref="P66:P70"/>
    <mergeCell ref="Q66:Q70"/>
    <mergeCell ref="R66:R70"/>
    <mergeCell ref="S66:S70"/>
    <mergeCell ref="T66:T70"/>
    <mergeCell ref="U66:U70"/>
    <mergeCell ref="V66:V70"/>
    <mergeCell ref="V29:V39"/>
    <mergeCell ref="V40:V42"/>
    <mergeCell ref="A43:A57"/>
    <mergeCell ref="B43:B57"/>
    <mergeCell ref="C43:C57"/>
    <mergeCell ref="V43:V48"/>
    <mergeCell ref="D49:D57"/>
    <mergeCell ref="E49:E57"/>
    <mergeCell ref="F49:F57"/>
    <mergeCell ref="G49:G57"/>
    <mergeCell ref="N49:N57"/>
    <mergeCell ref="O49:O57"/>
    <mergeCell ref="P49:P57"/>
    <mergeCell ref="Q49:Q57"/>
    <mergeCell ref="R49:R57"/>
    <mergeCell ref="S49:S57"/>
    <mergeCell ref="T49:T57"/>
    <mergeCell ref="U49:U57"/>
    <mergeCell ref="V49:V57"/>
    <mergeCell ref="U29:U39"/>
    <mergeCell ref="U40:U42"/>
    <mergeCell ref="U43:U48"/>
    <mergeCell ref="O40:O42"/>
    <mergeCell ref="O29:O39"/>
    <mergeCell ref="V3:V5"/>
    <mergeCell ref="A7:U7"/>
    <mergeCell ref="A8:U8"/>
    <mergeCell ref="V9:V16"/>
    <mergeCell ref="A17:A28"/>
    <mergeCell ref="B17:B28"/>
    <mergeCell ref="C17:C28"/>
    <mergeCell ref="V17:V23"/>
    <mergeCell ref="V24:V28"/>
    <mergeCell ref="U3:U5"/>
    <mergeCell ref="U9:U16"/>
    <mergeCell ref="U17:U23"/>
    <mergeCell ref="U24:U28"/>
    <mergeCell ref="F17:F23"/>
    <mergeCell ref="G17:G23"/>
    <mergeCell ref="O24:O28"/>
    <mergeCell ref="E24:E28"/>
    <mergeCell ref="R17:R23"/>
    <mergeCell ref="S17:S23"/>
    <mergeCell ref="P17:P23"/>
    <mergeCell ref="Q17:Q23"/>
    <mergeCell ref="S9:S16"/>
    <mergeCell ref="T9:T16"/>
    <mergeCell ref="N9:N16"/>
    <mergeCell ref="A1:T2"/>
    <mergeCell ref="N24:N28"/>
    <mergeCell ref="N40:N42"/>
    <mergeCell ref="N43:N48"/>
    <mergeCell ref="A3:A5"/>
    <mergeCell ref="B3:B5"/>
    <mergeCell ref="C3:C5"/>
    <mergeCell ref="D3:D5"/>
    <mergeCell ref="E3:E5"/>
    <mergeCell ref="F3:F5"/>
    <mergeCell ref="N17:N23"/>
    <mergeCell ref="O17:O23"/>
    <mergeCell ref="B40:B42"/>
    <mergeCell ref="F40:F42"/>
    <mergeCell ref="E43:E48"/>
    <mergeCell ref="Q40:Q42"/>
    <mergeCell ref="A40:A42"/>
    <mergeCell ref="R40:R42"/>
    <mergeCell ref="P24:P28"/>
    <mergeCell ref="T40:T42"/>
    <mergeCell ref="G40:G42"/>
    <mergeCell ref="P40:P42"/>
    <mergeCell ref="D40:D42"/>
    <mergeCell ref="E17:E23"/>
    <mergeCell ref="D9:D16"/>
    <mergeCell ref="E9:E16"/>
    <mergeCell ref="F9:F16"/>
    <mergeCell ref="G9:G16"/>
    <mergeCell ref="O9:O16"/>
    <mergeCell ref="P9:P16"/>
    <mergeCell ref="Q9:Q16"/>
    <mergeCell ref="M4:M5"/>
    <mergeCell ref="N3:N5"/>
    <mergeCell ref="O3:T3"/>
    <mergeCell ref="O4:Q4"/>
    <mergeCell ref="G3:G5"/>
    <mergeCell ref="H3:H5"/>
    <mergeCell ref="I3:I5"/>
    <mergeCell ref="J4:J5"/>
    <mergeCell ref="K4:K5"/>
    <mergeCell ref="L4:L5"/>
    <mergeCell ref="J3:M3"/>
    <mergeCell ref="R4:T4"/>
    <mergeCell ref="T24:T28"/>
    <mergeCell ref="S24:S28"/>
    <mergeCell ref="Q24:Q28"/>
    <mergeCell ref="R24:R28"/>
    <mergeCell ref="N29:N39"/>
    <mergeCell ref="A9:A16"/>
    <mergeCell ref="B9:B16"/>
    <mergeCell ref="C9:C16"/>
    <mergeCell ref="D17:D23"/>
    <mergeCell ref="D24:D28"/>
    <mergeCell ref="B29:B39"/>
    <mergeCell ref="T17:T23"/>
    <mergeCell ref="F24:F28"/>
    <mergeCell ref="G24:G28"/>
    <mergeCell ref="G29:G39"/>
    <mergeCell ref="F29:F39"/>
    <mergeCell ref="E29:E39"/>
    <mergeCell ref="D29:D39"/>
    <mergeCell ref="R9:R16"/>
    <mergeCell ref="P29:P39"/>
    <mergeCell ref="Q29:Q39"/>
    <mergeCell ref="R29:R39"/>
    <mergeCell ref="S29:S39"/>
    <mergeCell ref="T29:T39"/>
    <mergeCell ref="C29:C39"/>
    <mergeCell ref="O43:O48"/>
    <mergeCell ref="A29:A39"/>
    <mergeCell ref="A58:A70"/>
    <mergeCell ref="B58:B70"/>
    <mergeCell ref="C58:C65"/>
    <mergeCell ref="D58:D65"/>
    <mergeCell ref="E58:E65"/>
    <mergeCell ref="F58:F65"/>
    <mergeCell ref="G58:G65"/>
    <mergeCell ref="F43:F48"/>
    <mergeCell ref="N58:N65"/>
    <mergeCell ref="O58:O65"/>
    <mergeCell ref="T43:T48"/>
    <mergeCell ref="R43:R48"/>
    <mergeCell ref="S43:S48"/>
    <mergeCell ref="Q43:Q48"/>
    <mergeCell ref="P43:P48"/>
    <mergeCell ref="D43:D48"/>
    <mergeCell ref="G43:G48"/>
    <mergeCell ref="E40:E42"/>
    <mergeCell ref="C40:C42"/>
    <mergeCell ref="S40:S42"/>
    <mergeCell ref="B71:B76"/>
    <mergeCell ref="C71:C76"/>
    <mergeCell ref="D71:D76"/>
    <mergeCell ref="E71:E76"/>
    <mergeCell ref="F71:F76"/>
    <mergeCell ref="G71:G76"/>
    <mergeCell ref="N71:N76"/>
    <mergeCell ref="O71:O76"/>
    <mergeCell ref="P58:P65"/>
    <mergeCell ref="Q58:Q65"/>
    <mergeCell ref="R58:R65"/>
    <mergeCell ref="S58:S65"/>
    <mergeCell ref="P71:P76"/>
    <mergeCell ref="Q71:Q76"/>
    <mergeCell ref="R71:R76"/>
    <mergeCell ref="S71:S76"/>
  </mergeCells>
  <phoneticPr fontId="0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A6C1E-49FF-4FC3-99AF-AB90F9184C8B}">
  <dimension ref="A1:AG106"/>
  <sheetViews>
    <sheetView zoomScale="70" zoomScaleNormal="70" workbookViewId="0">
      <pane ySplit="6" topLeftCell="A7" activePane="bottomLeft" state="frozen"/>
      <selection pane="bottomLeft" activeCell="N22" sqref="N22:N28"/>
    </sheetView>
  </sheetViews>
  <sheetFormatPr defaultColWidth="9.109375" defaultRowHeight="12" x14ac:dyDescent="0.25"/>
  <cols>
    <col min="1" max="1" width="9.5546875" style="2" customWidth="1"/>
    <col min="2" max="2" width="11.33203125" style="2" customWidth="1"/>
    <col min="3" max="3" width="12.44140625" style="2" customWidth="1"/>
    <col min="4" max="4" width="12" style="2" customWidth="1"/>
    <col min="5" max="5" width="11.88671875" style="2" customWidth="1"/>
    <col min="6" max="6" width="11.33203125" style="2" customWidth="1"/>
    <col min="7" max="8" width="12.44140625" style="2" customWidth="1"/>
    <col min="9" max="9" width="20.44140625" style="2" customWidth="1"/>
    <col min="10" max="10" width="6.6640625" style="2" customWidth="1"/>
    <col min="11" max="11" width="6.44140625" style="2" customWidth="1"/>
    <col min="12" max="12" width="6" style="2" customWidth="1"/>
    <col min="13" max="13" width="5.6640625" style="2" customWidth="1"/>
    <col min="14" max="14" width="7.6640625" style="4" customWidth="1"/>
    <col min="15" max="15" width="6.44140625" style="2" customWidth="1"/>
    <col min="16" max="16" width="7.109375" style="2" customWidth="1"/>
    <col min="17" max="17" width="7.33203125" style="2" customWidth="1"/>
    <col min="18" max="20" width="7" style="2" customWidth="1"/>
    <col min="21" max="21" width="12.44140625" style="4" customWidth="1"/>
    <col min="22" max="32" width="9.109375" style="1"/>
    <col min="33" max="33" width="9.44140625" style="1" customWidth="1"/>
    <col min="34" max="16384" width="9.109375" style="1"/>
  </cols>
  <sheetData>
    <row r="1" spans="1:23" ht="12" customHeight="1" x14ac:dyDescent="0.25">
      <c r="A1" s="304"/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S1" s="304"/>
      <c r="T1" s="304"/>
      <c r="U1" s="304"/>
    </row>
    <row r="2" spans="1:23" x14ac:dyDescent="0.25">
      <c r="A2" s="305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</row>
    <row r="3" spans="1:23" s="2" customFormat="1" ht="26.25" customHeight="1" x14ac:dyDescent="0.3">
      <c r="A3" s="366" t="s">
        <v>16</v>
      </c>
      <c r="B3" s="281" t="s">
        <v>17</v>
      </c>
      <c r="C3" s="281" t="s">
        <v>18</v>
      </c>
      <c r="D3" s="281" t="s">
        <v>0</v>
      </c>
      <c r="E3" s="281" t="s">
        <v>19</v>
      </c>
      <c r="F3" s="281" t="s">
        <v>20</v>
      </c>
      <c r="G3" s="281" t="s">
        <v>21</v>
      </c>
      <c r="H3" s="281" t="s">
        <v>22</v>
      </c>
      <c r="I3" s="281" t="s">
        <v>23</v>
      </c>
      <c r="J3" s="292" t="s">
        <v>24</v>
      </c>
      <c r="K3" s="293"/>
      <c r="L3" s="293"/>
      <c r="M3" s="294"/>
      <c r="N3" s="363" t="s">
        <v>29</v>
      </c>
      <c r="O3" s="292" t="s">
        <v>30</v>
      </c>
      <c r="P3" s="293"/>
      <c r="Q3" s="293"/>
      <c r="R3" s="293"/>
      <c r="S3" s="293"/>
      <c r="T3" s="294"/>
      <c r="U3" s="363" t="s">
        <v>39</v>
      </c>
    </row>
    <row r="4" spans="1:23" ht="12" customHeight="1" x14ac:dyDescent="0.25">
      <c r="A4" s="367"/>
      <c r="B4" s="282"/>
      <c r="C4" s="282"/>
      <c r="D4" s="282"/>
      <c r="E4" s="282"/>
      <c r="F4" s="282"/>
      <c r="G4" s="282"/>
      <c r="H4" s="282"/>
      <c r="I4" s="282"/>
      <c r="J4" s="361" t="s">
        <v>25</v>
      </c>
      <c r="K4" s="361" t="s">
        <v>26</v>
      </c>
      <c r="L4" s="361" t="s">
        <v>27</v>
      </c>
      <c r="M4" s="361">
        <v>0</v>
      </c>
      <c r="N4" s="364"/>
      <c r="O4" s="278" t="s">
        <v>31</v>
      </c>
      <c r="P4" s="279"/>
      <c r="Q4" s="280"/>
      <c r="R4" s="278" t="s">
        <v>32</v>
      </c>
      <c r="S4" s="279"/>
      <c r="T4" s="280"/>
      <c r="U4" s="364"/>
    </row>
    <row r="5" spans="1:23" ht="16.5" customHeight="1" x14ac:dyDescent="0.25">
      <c r="A5" s="368"/>
      <c r="B5" s="283"/>
      <c r="C5" s="283"/>
      <c r="D5" s="283"/>
      <c r="E5" s="283"/>
      <c r="F5" s="283"/>
      <c r="G5" s="283"/>
      <c r="H5" s="283"/>
      <c r="I5" s="283"/>
      <c r="J5" s="362"/>
      <c r="K5" s="362"/>
      <c r="L5" s="362"/>
      <c r="M5" s="362"/>
      <c r="N5" s="365"/>
      <c r="O5" s="19" t="s">
        <v>33</v>
      </c>
      <c r="P5" s="19" t="s">
        <v>34</v>
      </c>
      <c r="Q5" s="19" t="s">
        <v>35</v>
      </c>
      <c r="R5" s="19" t="s">
        <v>36</v>
      </c>
      <c r="S5" s="19" t="s">
        <v>37</v>
      </c>
      <c r="T5" s="19" t="s">
        <v>38</v>
      </c>
      <c r="U5" s="365"/>
    </row>
    <row r="6" spans="1:23" ht="15.75" customHeight="1" x14ac:dyDescent="0.25">
      <c r="A6" s="18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v>7</v>
      </c>
      <c r="H6" s="7">
        <v>8</v>
      </c>
      <c r="I6" s="7">
        <v>9</v>
      </c>
      <c r="J6" s="8">
        <v>10</v>
      </c>
      <c r="K6" s="8">
        <v>11</v>
      </c>
      <c r="L6" s="8">
        <v>12</v>
      </c>
      <c r="M6" s="8">
        <v>13</v>
      </c>
      <c r="N6" s="8">
        <v>14</v>
      </c>
      <c r="O6" s="8">
        <v>15</v>
      </c>
      <c r="P6" s="8">
        <v>16</v>
      </c>
      <c r="Q6" s="8">
        <v>17</v>
      </c>
      <c r="R6" s="8">
        <v>18</v>
      </c>
      <c r="S6" s="8">
        <v>19</v>
      </c>
      <c r="T6" s="8">
        <v>20</v>
      </c>
      <c r="U6" s="8">
        <v>21</v>
      </c>
    </row>
    <row r="7" spans="1:23" ht="20.399999999999999" x14ac:dyDescent="0.25">
      <c r="A7" s="371"/>
      <c r="B7" s="371"/>
      <c r="C7" s="371"/>
      <c r="D7" s="371"/>
      <c r="E7" s="371"/>
      <c r="F7" s="371"/>
      <c r="G7" s="371"/>
      <c r="H7" s="371"/>
      <c r="I7" s="371"/>
      <c r="J7" s="371"/>
      <c r="K7" s="371"/>
      <c r="L7" s="371"/>
      <c r="M7" s="371"/>
      <c r="N7" s="371"/>
      <c r="O7" s="371"/>
      <c r="P7" s="371"/>
      <c r="Q7" s="371"/>
      <c r="R7" s="371"/>
      <c r="S7" s="371"/>
      <c r="T7" s="371"/>
      <c r="U7" s="433"/>
    </row>
    <row r="8" spans="1:23" ht="22.2" x14ac:dyDescent="0.25">
      <c r="A8" s="372" t="s">
        <v>307</v>
      </c>
      <c r="B8" s="373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  <c r="Q8" s="373"/>
      <c r="R8" s="373"/>
      <c r="S8" s="373"/>
      <c r="T8" s="373"/>
      <c r="U8" s="429"/>
    </row>
    <row r="9" spans="1:23" ht="18" customHeight="1" x14ac:dyDescent="0.25">
      <c r="A9" s="284"/>
      <c r="B9" s="329" t="s">
        <v>308</v>
      </c>
      <c r="C9" s="284" t="s">
        <v>309</v>
      </c>
      <c r="D9" s="281">
        <v>958</v>
      </c>
      <c r="E9" s="284">
        <v>250</v>
      </c>
      <c r="F9" s="430">
        <v>361</v>
      </c>
      <c r="G9" s="336">
        <v>45272</v>
      </c>
      <c r="H9" s="7">
        <v>3</v>
      </c>
      <c r="I9" s="5" t="s">
        <v>310</v>
      </c>
      <c r="J9" s="8">
        <v>7.6</v>
      </c>
      <c r="K9" s="10">
        <v>11.9</v>
      </c>
      <c r="L9" s="10">
        <v>4.8</v>
      </c>
      <c r="M9" s="8">
        <v>0.2</v>
      </c>
      <c r="N9" s="339">
        <f>(J16+K16+L16)/3</f>
        <v>80.566666666666663</v>
      </c>
      <c r="O9" s="342">
        <v>402</v>
      </c>
      <c r="P9" s="342">
        <v>400</v>
      </c>
      <c r="Q9" s="342">
        <v>400</v>
      </c>
      <c r="R9" s="342">
        <v>232</v>
      </c>
      <c r="S9" s="342">
        <v>231</v>
      </c>
      <c r="T9" s="342">
        <v>231</v>
      </c>
      <c r="U9" s="378">
        <f>MAX(J16:L16)/F9*100</f>
        <v>24.736842105263161</v>
      </c>
      <c r="W9" s="3"/>
    </row>
    <row r="10" spans="1:23" ht="18" customHeight="1" x14ac:dyDescent="0.25">
      <c r="A10" s="329"/>
      <c r="B10" s="329"/>
      <c r="C10" s="284"/>
      <c r="D10" s="282"/>
      <c r="E10" s="284"/>
      <c r="F10" s="430"/>
      <c r="G10" s="336"/>
      <c r="H10" s="7">
        <v>5</v>
      </c>
      <c r="I10" s="5" t="s">
        <v>311</v>
      </c>
      <c r="J10" s="10">
        <v>17.5</v>
      </c>
      <c r="K10" s="10">
        <v>7</v>
      </c>
      <c r="L10" s="10">
        <v>4.5</v>
      </c>
      <c r="M10" s="8">
        <v>8</v>
      </c>
      <c r="N10" s="339"/>
      <c r="O10" s="342"/>
      <c r="P10" s="342"/>
      <c r="Q10" s="342"/>
      <c r="R10" s="342"/>
      <c r="S10" s="342"/>
      <c r="T10" s="342"/>
      <c r="U10" s="350"/>
    </row>
    <row r="11" spans="1:23" ht="18" customHeight="1" x14ac:dyDescent="0.25">
      <c r="A11" s="329"/>
      <c r="B11" s="329"/>
      <c r="C11" s="284"/>
      <c r="D11" s="282"/>
      <c r="E11" s="284"/>
      <c r="F11" s="430"/>
      <c r="G11" s="336"/>
      <c r="H11" s="7">
        <v>8</v>
      </c>
      <c r="I11" s="5" t="s">
        <v>312</v>
      </c>
      <c r="J11" s="10">
        <v>61</v>
      </c>
      <c r="K11" s="10">
        <v>69.5</v>
      </c>
      <c r="L11" s="10">
        <v>55.6</v>
      </c>
      <c r="M11" s="8">
        <v>8.1999999999999993</v>
      </c>
      <c r="N11" s="339"/>
      <c r="O11" s="342"/>
      <c r="P11" s="342"/>
      <c r="Q11" s="342"/>
      <c r="R11" s="342"/>
      <c r="S11" s="342"/>
      <c r="T11" s="342"/>
      <c r="U11" s="350"/>
    </row>
    <row r="12" spans="1:23" ht="18" customHeight="1" x14ac:dyDescent="0.25">
      <c r="A12" s="329"/>
      <c r="B12" s="329"/>
      <c r="C12" s="284"/>
      <c r="D12" s="282"/>
      <c r="E12" s="284"/>
      <c r="F12" s="430"/>
      <c r="G12" s="336"/>
      <c r="H12" s="7">
        <v>9</v>
      </c>
      <c r="I12" s="5" t="s">
        <v>313</v>
      </c>
      <c r="J12" s="10">
        <v>0.1</v>
      </c>
      <c r="K12" s="10">
        <v>0</v>
      </c>
      <c r="L12" s="10">
        <v>0</v>
      </c>
      <c r="M12" s="8">
        <v>0</v>
      </c>
      <c r="N12" s="339"/>
      <c r="O12" s="342"/>
      <c r="P12" s="342"/>
      <c r="Q12" s="342"/>
      <c r="R12" s="342"/>
      <c r="S12" s="342"/>
      <c r="T12" s="342"/>
      <c r="U12" s="350"/>
    </row>
    <row r="13" spans="1:23" ht="18" customHeight="1" x14ac:dyDescent="0.25">
      <c r="A13" s="329"/>
      <c r="B13" s="329"/>
      <c r="C13" s="284"/>
      <c r="D13" s="282"/>
      <c r="E13" s="284"/>
      <c r="F13" s="430"/>
      <c r="G13" s="336"/>
      <c r="H13" s="7">
        <v>10</v>
      </c>
      <c r="I13" s="5" t="s">
        <v>313</v>
      </c>
      <c r="J13" s="10">
        <v>0.1</v>
      </c>
      <c r="K13" s="10">
        <v>0</v>
      </c>
      <c r="L13" s="10">
        <v>0.4</v>
      </c>
      <c r="M13" s="8">
        <v>0</v>
      </c>
      <c r="N13" s="339"/>
      <c r="O13" s="342"/>
      <c r="P13" s="342"/>
      <c r="Q13" s="342"/>
      <c r="R13" s="342"/>
      <c r="S13" s="342"/>
      <c r="T13" s="342"/>
      <c r="U13" s="350"/>
    </row>
    <row r="14" spans="1:23" ht="18" customHeight="1" x14ac:dyDescent="0.25">
      <c r="A14" s="329"/>
      <c r="B14" s="329"/>
      <c r="C14" s="284"/>
      <c r="D14" s="282"/>
      <c r="E14" s="284"/>
      <c r="F14" s="430"/>
      <c r="G14" s="336"/>
      <c r="H14" s="7">
        <v>11</v>
      </c>
      <c r="I14" s="5" t="s">
        <v>313</v>
      </c>
      <c r="J14" s="10">
        <v>0</v>
      </c>
      <c r="K14" s="10">
        <v>0</v>
      </c>
      <c r="L14" s="10">
        <v>0</v>
      </c>
      <c r="M14" s="8">
        <v>0</v>
      </c>
      <c r="N14" s="339"/>
      <c r="O14" s="342"/>
      <c r="P14" s="342"/>
      <c r="Q14" s="342"/>
      <c r="R14" s="342"/>
      <c r="S14" s="342"/>
      <c r="T14" s="342"/>
      <c r="U14" s="350"/>
    </row>
    <row r="15" spans="1:23" ht="18" customHeight="1" x14ac:dyDescent="0.25">
      <c r="A15" s="329"/>
      <c r="B15" s="329"/>
      <c r="C15" s="284"/>
      <c r="D15" s="282"/>
      <c r="E15" s="284"/>
      <c r="F15" s="430"/>
      <c r="G15" s="336"/>
      <c r="H15" s="7">
        <v>12</v>
      </c>
      <c r="I15" s="5" t="s">
        <v>313</v>
      </c>
      <c r="J15" s="10">
        <v>0.8</v>
      </c>
      <c r="K15" s="10">
        <v>0.9</v>
      </c>
      <c r="L15" s="10">
        <v>0</v>
      </c>
      <c r="M15" s="8">
        <v>0</v>
      </c>
      <c r="N15" s="339"/>
      <c r="O15" s="342"/>
      <c r="P15" s="342"/>
      <c r="Q15" s="342"/>
      <c r="R15" s="342"/>
      <c r="S15" s="342"/>
      <c r="T15" s="342"/>
      <c r="U15" s="350"/>
    </row>
    <row r="16" spans="1:23" ht="18" customHeight="1" x14ac:dyDescent="0.25">
      <c r="A16" s="329"/>
      <c r="B16" s="329"/>
      <c r="C16" s="284"/>
      <c r="D16" s="283"/>
      <c r="E16" s="284"/>
      <c r="F16" s="430"/>
      <c r="G16" s="336"/>
      <c r="H16" s="427" t="s">
        <v>314</v>
      </c>
      <c r="I16" s="428"/>
      <c r="J16" s="101">
        <f>SUM(J9:J15)</f>
        <v>87.09999999999998</v>
      </c>
      <c r="K16" s="101">
        <f>SUM(K9:K15)</f>
        <v>89.300000000000011</v>
      </c>
      <c r="L16" s="101">
        <f>SUM(L9:L15)</f>
        <v>65.300000000000011</v>
      </c>
      <c r="M16" s="101">
        <f>SUM(M9:M15)</f>
        <v>16.399999999999999</v>
      </c>
      <c r="N16" s="339"/>
      <c r="O16" s="342"/>
      <c r="P16" s="342"/>
      <c r="Q16" s="342"/>
      <c r="R16" s="342"/>
      <c r="S16" s="342"/>
      <c r="T16" s="342"/>
      <c r="U16" s="351"/>
    </row>
    <row r="17" spans="1:23" ht="18" customHeight="1" x14ac:dyDescent="0.25">
      <c r="A17" s="372" t="s">
        <v>208</v>
      </c>
      <c r="B17" s="373"/>
      <c r="C17" s="373"/>
      <c r="D17" s="373"/>
      <c r="E17" s="373"/>
      <c r="F17" s="373"/>
      <c r="G17" s="373"/>
      <c r="H17" s="373"/>
      <c r="I17" s="373"/>
      <c r="J17" s="373"/>
      <c r="K17" s="373"/>
      <c r="L17" s="373"/>
      <c r="M17" s="373"/>
      <c r="N17" s="373"/>
      <c r="O17" s="373"/>
      <c r="P17" s="373"/>
      <c r="Q17" s="373"/>
      <c r="R17" s="373"/>
      <c r="S17" s="373"/>
      <c r="T17" s="373"/>
      <c r="U17" s="429"/>
    </row>
    <row r="18" spans="1:23" ht="18" customHeight="1" x14ac:dyDescent="0.25">
      <c r="A18" s="284"/>
      <c r="B18" s="329" t="s">
        <v>308</v>
      </c>
      <c r="C18" s="284" t="s">
        <v>315</v>
      </c>
      <c r="D18" s="281">
        <v>545955</v>
      </c>
      <c r="E18" s="284">
        <v>250</v>
      </c>
      <c r="F18" s="430">
        <v>361</v>
      </c>
      <c r="G18" s="336">
        <v>45272</v>
      </c>
      <c r="H18" s="7">
        <v>1</v>
      </c>
      <c r="I18" s="5" t="s">
        <v>316</v>
      </c>
      <c r="J18" s="10">
        <v>1.3</v>
      </c>
      <c r="K18" s="10">
        <v>3.6</v>
      </c>
      <c r="L18" s="10">
        <v>1.5</v>
      </c>
      <c r="M18" s="10">
        <v>0.7</v>
      </c>
      <c r="N18" s="339">
        <f>(J19+K19+L19)/3</f>
        <v>2.1333333333333333</v>
      </c>
      <c r="O18" s="342">
        <v>416</v>
      </c>
      <c r="P18" s="342">
        <v>414</v>
      </c>
      <c r="Q18" s="342">
        <v>415</v>
      </c>
      <c r="R18" s="342">
        <v>240.17771198288432</v>
      </c>
      <c r="S18" s="342">
        <v>239.02301144450507</v>
      </c>
      <c r="T18" s="342">
        <v>239.6003617136947</v>
      </c>
      <c r="U18" s="378">
        <f>MAX(J19:L19)/F18*100</f>
        <v>0.99722991689750684</v>
      </c>
      <c r="W18" s="3"/>
    </row>
    <row r="19" spans="1:23" ht="18" customHeight="1" x14ac:dyDescent="0.25">
      <c r="A19" s="284"/>
      <c r="B19" s="329"/>
      <c r="C19" s="284"/>
      <c r="D19" s="282"/>
      <c r="E19" s="284"/>
      <c r="F19" s="430"/>
      <c r="G19" s="336"/>
      <c r="H19" s="427" t="s">
        <v>314</v>
      </c>
      <c r="I19" s="428"/>
      <c r="J19" s="101">
        <f>SUM(J18)</f>
        <v>1.3</v>
      </c>
      <c r="K19" s="101">
        <f>SUM(K18)</f>
        <v>3.6</v>
      </c>
      <c r="L19" s="101">
        <f>SUM(L18)</f>
        <v>1.5</v>
      </c>
      <c r="M19" s="101">
        <f>SUM(M18)</f>
        <v>0.7</v>
      </c>
      <c r="N19" s="339"/>
      <c r="O19" s="342"/>
      <c r="P19" s="342"/>
      <c r="Q19" s="342"/>
      <c r="R19" s="342"/>
      <c r="S19" s="342"/>
      <c r="T19" s="342"/>
      <c r="U19" s="350"/>
      <c r="W19" s="3"/>
    </row>
    <row r="20" spans="1:23" ht="18" customHeight="1" x14ac:dyDescent="0.25">
      <c r="A20" s="284"/>
      <c r="B20" s="329" t="s">
        <v>308</v>
      </c>
      <c r="C20" s="284" t="s">
        <v>317</v>
      </c>
      <c r="D20" s="281" t="s">
        <v>318</v>
      </c>
      <c r="E20" s="284">
        <v>100</v>
      </c>
      <c r="F20" s="430">
        <v>144</v>
      </c>
      <c r="G20" s="336">
        <v>45272</v>
      </c>
      <c r="H20" s="7">
        <v>1</v>
      </c>
      <c r="I20" s="5" t="s">
        <v>319</v>
      </c>
      <c r="J20" s="10">
        <v>2.2999999999999998</v>
      </c>
      <c r="K20" s="10">
        <v>1.1000000000000001</v>
      </c>
      <c r="L20" s="10">
        <v>0.9</v>
      </c>
      <c r="M20" s="10">
        <v>0.6</v>
      </c>
      <c r="N20" s="339">
        <f>(J21+K21+L21)/3</f>
        <v>1.4333333333333333</v>
      </c>
      <c r="O20" s="342">
        <v>415</v>
      </c>
      <c r="P20" s="342">
        <v>416</v>
      </c>
      <c r="Q20" s="342">
        <v>416</v>
      </c>
      <c r="R20" s="342">
        <v>239.6003617136947</v>
      </c>
      <c r="S20" s="342">
        <v>240.17771198288432</v>
      </c>
      <c r="T20" s="342">
        <v>240.17771198288432</v>
      </c>
      <c r="U20" s="378">
        <f>MAX(J21:L21)/F20*100</f>
        <v>1.5972222222222221</v>
      </c>
      <c r="W20" s="3"/>
    </row>
    <row r="21" spans="1:23" ht="18" customHeight="1" x14ac:dyDescent="0.25">
      <c r="A21" s="284"/>
      <c r="B21" s="329"/>
      <c r="C21" s="284"/>
      <c r="D21" s="282"/>
      <c r="E21" s="284"/>
      <c r="F21" s="430"/>
      <c r="G21" s="336"/>
      <c r="H21" s="427" t="s">
        <v>314</v>
      </c>
      <c r="I21" s="428"/>
      <c r="J21" s="101">
        <f>SUM(J20)</f>
        <v>2.2999999999999998</v>
      </c>
      <c r="K21" s="101">
        <f>SUM(K20)</f>
        <v>1.1000000000000001</v>
      </c>
      <c r="L21" s="101">
        <f>SUM(L20)</f>
        <v>0.9</v>
      </c>
      <c r="M21" s="101">
        <f>SUM(M20)</f>
        <v>0.6</v>
      </c>
      <c r="N21" s="339"/>
      <c r="O21" s="342"/>
      <c r="P21" s="342"/>
      <c r="Q21" s="342"/>
      <c r="R21" s="342"/>
      <c r="S21" s="342"/>
      <c r="T21" s="342"/>
      <c r="U21" s="350"/>
      <c r="W21" s="3"/>
    </row>
    <row r="22" spans="1:23" ht="18" customHeight="1" x14ac:dyDescent="0.25">
      <c r="A22" s="284"/>
      <c r="B22" s="329" t="s">
        <v>308</v>
      </c>
      <c r="C22" s="284" t="s">
        <v>320</v>
      </c>
      <c r="D22" s="281">
        <v>584789</v>
      </c>
      <c r="E22" s="284">
        <v>160</v>
      </c>
      <c r="F22" s="430">
        <v>231</v>
      </c>
      <c r="G22" s="336">
        <v>45272</v>
      </c>
      <c r="H22" s="7">
        <v>1</v>
      </c>
      <c r="I22" s="5" t="s">
        <v>321</v>
      </c>
      <c r="J22" s="10">
        <v>3.5</v>
      </c>
      <c r="K22" s="10">
        <v>12</v>
      </c>
      <c r="L22" s="10">
        <v>4.2</v>
      </c>
      <c r="M22" s="10">
        <v>2.1</v>
      </c>
      <c r="N22" s="339">
        <f>(J28+K28+L28)/3</f>
        <v>11.366666666666667</v>
      </c>
      <c r="O22" s="342">
        <v>400</v>
      </c>
      <c r="P22" s="342">
        <v>398</v>
      </c>
      <c r="Q22" s="342">
        <v>400</v>
      </c>
      <c r="R22" s="342">
        <v>230.94010767585033</v>
      </c>
      <c r="S22" s="342">
        <v>229.78540713747105</v>
      </c>
      <c r="T22" s="342">
        <v>230.94010767585033</v>
      </c>
      <c r="U22" s="211">
        <f>MAX(J28:L28)/F22*100</f>
        <v>7.7922077922077921</v>
      </c>
      <c r="W22" s="3"/>
    </row>
    <row r="23" spans="1:23" ht="18" customHeight="1" x14ac:dyDescent="0.25">
      <c r="A23" s="284"/>
      <c r="B23" s="329"/>
      <c r="C23" s="284"/>
      <c r="D23" s="282"/>
      <c r="E23" s="284"/>
      <c r="F23" s="430"/>
      <c r="G23" s="336"/>
      <c r="H23" s="7">
        <v>2</v>
      </c>
      <c r="I23" s="5" t="s">
        <v>322</v>
      </c>
      <c r="J23" s="10">
        <v>1.8</v>
      </c>
      <c r="K23" s="10">
        <v>3.1</v>
      </c>
      <c r="L23" s="10">
        <v>0.9</v>
      </c>
      <c r="M23" s="10">
        <v>1.2</v>
      </c>
      <c r="N23" s="339"/>
      <c r="O23" s="342"/>
      <c r="P23" s="342"/>
      <c r="Q23" s="342"/>
      <c r="R23" s="342"/>
      <c r="S23" s="342"/>
      <c r="T23" s="342"/>
      <c r="U23" s="377"/>
      <c r="W23" s="3"/>
    </row>
    <row r="24" spans="1:23" ht="18" customHeight="1" x14ac:dyDescent="0.25">
      <c r="A24" s="284"/>
      <c r="B24" s="329"/>
      <c r="C24" s="284"/>
      <c r="D24" s="282"/>
      <c r="E24" s="284"/>
      <c r="F24" s="430"/>
      <c r="G24" s="336"/>
      <c r="H24" s="7">
        <v>3</v>
      </c>
      <c r="I24" s="5" t="s">
        <v>323</v>
      </c>
      <c r="J24" s="10">
        <v>0</v>
      </c>
      <c r="K24" s="10">
        <v>0</v>
      </c>
      <c r="L24" s="10">
        <v>0</v>
      </c>
      <c r="M24" s="10">
        <v>0</v>
      </c>
      <c r="N24" s="339"/>
      <c r="O24" s="342"/>
      <c r="P24" s="342"/>
      <c r="Q24" s="342"/>
      <c r="R24" s="342"/>
      <c r="S24" s="342"/>
      <c r="T24" s="342"/>
      <c r="U24" s="377"/>
      <c r="W24" s="3"/>
    </row>
    <row r="25" spans="1:23" ht="18" customHeight="1" x14ac:dyDescent="0.25">
      <c r="A25" s="329"/>
      <c r="B25" s="329"/>
      <c r="C25" s="284"/>
      <c r="D25" s="282"/>
      <c r="E25" s="284"/>
      <c r="F25" s="430"/>
      <c r="G25" s="336"/>
      <c r="H25" s="7">
        <v>4</v>
      </c>
      <c r="I25" s="5" t="s">
        <v>324</v>
      </c>
      <c r="J25" s="10">
        <v>0.1</v>
      </c>
      <c r="K25" s="10">
        <v>0</v>
      </c>
      <c r="L25" s="10">
        <v>0</v>
      </c>
      <c r="M25" s="10">
        <v>0</v>
      </c>
      <c r="N25" s="339"/>
      <c r="O25" s="342"/>
      <c r="P25" s="342"/>
      <c r="Q25" s="342"/>
      <c r="R25" s="342"/>
      <c r="S25" s="342"/>
      <c r="T25" s="342"/>
      <c r="U25" s="377"/>
    </row>
    <row r="26" spans="1:23" ht="18" customHeight="1" x14ac:dyDescent="0.25">
      <c r="A26" s="329"/>
      <c r="B26" s="329"/>
      <c r="C26" s="284"/>
      <c r="D26" s="282"/>
      <c r="E26" s="284"/>
      <c r="F26" s="430"/>
      <c r="G26" s="336"/>
      <c r="H26" s="7">
        <v>5</v>
      </c>
      <c r="I26" s="5" t="s">
        <v>325</v>
      </c>
      <c r="J26" s="10">
        <v>0.2</v>
      </c>
      <c r="K26" s="10">
        <v>0.5</v>
      </c>
      <c r="L26" s="10">
        <v>1</v>
      </c>
      <c r="M26" s="10">
        <v>0.1</v>
      </c>
      <c r="N26" s="339"/>
      <c r="O26" s="342"/>
      <c r="P26" s="342"/>
      <c r="Q26" s="342"/>
      <c r="R26" s="342"/>
      <c r="S26" s="342"/>
      <c r="T26" s="342"/>
      <c r="U26" s="377"/>
    </row>
    <row r="27" spans="1:23" ht="18" customHeight="1" x14ac:dyDescent="0.25">
      <c r="A27" s="329"/>
      <c r="B27" s="329"/>
      <c r="C27" s="284"/>
      <c r="D27" s="282"/>
      <c r="E27" s="284"/>
      <c r="F27" s="430"/>
      <c r="G27" s="336"/>
      <c r="H27" s="7">
        <v>6</v>
      </c>
      <c r="I27" s="5" t="s">
        <v>326</v>
      </c>
      <c r="J27" s="10">
        <v>1.1000000000000001</v>
      </c>
      <c r="K27" s="10">
        <v>2.4</v>
      </c>
      <c r="L27" s="10">
        <v>3.3</v>
      </c>
      <c r="M27" s="10">
        <v>0.9</v>
      </c>
      <c r="N27" s="339"/>
      <c r="O27" s="342"/>
      <c r="P27" s="342"/>
      <c r="Q27" s="342"/>
      <c r="R27" s="342"/>
      <c r="S27" s="342"/>
      <c r="T27" s="342"/>
      <c r="U27" s="377"/>
    </row>
    <row r="28" spans="1:23" ht="18" customHeight="1" x14ac:dyDescent="0.25">
      <c r="A28" s="329"/>
      <c r="B28" s="329"/>
      <c r="C28" s="284"/>
      <c r="D28" s="283"/>
      <c r="E28" s="284"/>
      <c r="F28" s="430"/>
      <c r="G28" s="336"/>
      <c r="H28" s="427" t="s">
        <v>314</v>
      </c>
      <c r="I28" s="428"/>
      <c r="J28" s="101">
        <f>SUM(J22:J27)</f>
        <v>6.6999999999999993</v>
      </c>
      <c r="K28" s="101">
        <f>SUM(K22:K27)</f>
        <v>18</v>
      </c>
      <c r="L28" s="101">
        <f>SUM(L22:L27)</f>
        <v>9.4</v>
      </c>
      <c r="M28" s="101">
        <f>SUM(M22:M27)</f>
        <v>4.3</v>
      </c>
      <c r="N28" s="339"/>
      <c r="O28" s="342"/>
      <c r="P28" s="342"/>
      <c r="Q28" s="342"/>
      <c r="R28" s="342"/>
      <c r="S28" s="342"/>
      <c r="T28" s="342"/>
      <c r="U28" s="405"/>
    </row>
    <row r="29" spans="1:23" ht="18" customHeight="1" x14ac:dyDescent="0.25">
      <c r="A29" s="372" t="s">
        <v>210</v>
      </c>
      <c r="B29" s="373"/>
      <c r="C29" s="373"/>
      <c r="D29" s="373"/>
      <c r="E29" s="373"/>
      <c r="F29" s="373"/>
      <c r="G29" s="373"/>
      <c r="H29" s="373"/>
      <c r="I29" s="373"/>
      <c r="J29" s="373"/>
      <c r="K29" s="373"/>
      <c r="L29" s="373"/>
      <c r="M29" s="373"/>
      <c r="N29" s="373"/>
      <c r="O29" s="373"/>
      <c r="P29" s="373"/>
      <c r="Q29" s="373"/>
      <c r="R29" s="373"/>
      <c r="S29" s="373"/>
      <c r="T29" s="373"/>
      <c r="U29" s="429"/>
    </row>
    <row r="30" spans="1:23" ht="18" customHeight="1" x14ac:dyDescent="0.25">
      <c r="A30" s="284"/>
      <c r="B30" s="329" t="s">
        <v>308</v>
      </c>
      <c r="C30" s="284" t="s">
        <v>327</v>
      </c>
      <c r="D30" s="281">
        <v>66315</v>
      </c>
      <c r="E30" s="284">
        <v>160</v>
      </c>
      <c r="F30" s="430">
        <v>231</v>
      </c>
      <c r="G30" s="336">
        <v>45272</v>
      </c>
      <c r="H30" s="7">
        <v>1</v>
      </c>
      <c r="I30" s="5" t="s">
        <v>328</v>
      </c>
      <c r="J30" s="10">
        <v>3.9</v>
      </c>
      <c r="K30" s="10">
        <v>4.7</v>
      </c>
      <c r="L30" s="10">
        <v>5</v>
      </c>
      <c r="M30" s="10">
        <v>1.9</v>
      </c>
      <c r="N30" s="339">
        <f>(J32+K32+L32)/3</f>
        <v>26.5</v>
      </c>
      <c r="O30" s="342">
        <v>396</v>
      </c>
      <c r="P30" s="342">
        <v>397</v>
      </c>
      <c r="Q30" s="342">
        <v>396</v>
      </c>
      <c r="R30" s="342">
        <v>228.63070659909181</v>
      </c>
      <c r="S30" s="342">
        <v>229.20805686828143</v>
      </c>
      <c r="T30" s="342">
        <v>228.63070659909181</v>
      </c>
      <c r="U30" s="378">
        <f>MAX(J32:L32)/F30*100</f>
        <v>11.991341991341992</v>
      </c>
      <c r="W30" s="3"/>
    </row>
    <row r="31" spans="1:23" ht="18" customHeight="1" x14ac:dyDescent="0.25">
      <c r="A31" s="284"/>
      <c r="B31" s="329"/>
      <c r="C31" s="284"/>
      <c r="D31" s="282"/>
      <c r="E31" s="284"/>
      <c r="F31" s="430"/>
      <c r="G31" s="336"/>
      <c r="H31" s="7">
        <v>2</v>
      </c>
      <c r="I31" s="5" t="s">
        <v>329</v>
      </c>
      <c r="J31" s="10">
        <v>23.8</v>
      </c>
      <c r="K31" s="10">
        <v>20.100000000000001</v>
      </c>
      <c r="L31" s="10">
        <v>22</v>
      </c>
      <c r="M31" s="10">
        <v>5.3</v>
      </c>
      <c r="N31" s="339"/>
      <c r="O31" s="342"/>
      <c r="P31" s="342"/>
      <c r="Q31" s="342"/>
      <c r="R31" s="342"/>
      <c r="S31" s="342"/>
      <c r="T31" s="342"/>
      <c r="U31" s="350"/>
      <c r="W31" s="3"/>
    </row>
    <row r="32" spans="1:23" ht="18" customHeight="1" x14ac:dyDescent="0.25">
      <c r="A32" s="284"/>
      <c r="B32" s="329"/>
      <c r="C32" s="284"/>
      <c r="D32" s="282"/>
      <c r="E32" s="284"/>
      <c r="F32" s="430"/>
      <c r="G32" s="336"/>
      <c r="H32" s="427" t="s">
        <v>314</v>
      </c>
      <c r="I32" s="428"/>
      <c r="J32" s="101">
        <f>SUM(J30:J31)</f>
        <v>27.7</v>
      </c>
      <c r="K32" s="101">
        <f>SUM(K30:K31)</f>
        <v>24.8</v>
      </c>
      <c r="L32" s="101">
        <f>SUM(L30:L31)</f>
        <v>27</v>
      </c>
      <c r="M32" s="101">
        <f>SUM(M30:M31)</f>
        <v>7.1999999999999993</v>
      </c>
      <c r="N32" s="339"/>
      <c r="O32" s="342"/>
      <c r="P32" s="342"/>
      <c r="Q32" s="342"/>
      <c r="R32" s="342"/>
      <c r="S32" s="342"/>
      <c r="T32" s="342"/>
      <c r="U32" s="350"/>
      <c r="W32" s="3"/>
    </row>
    <row r="33" spans="1:33" ht="18" customHeight="1" x14ac:dyDescent="0.25">
      <c r="A33" s="284"/>
      <c r="B33" s="361" t="s">
        <v>308</v>
      </c>
      <c r="C33" s="284" t="s">
        <v>330</v>
      </c>
      <c r="D33" s="282">
        <v>591794</v>
      </c>
      <c r="E33" s="284">
        <v>100</v>
      </c>
      <c r="F33" s="430">
        <v>144</v>
      </c>
      <c r="G33" s="336">
        <v>45273</v>
      </c>
      <c r="H33" s="7">
        <v>1</v>
      </c>
      <c r="I33" s="5" t="s">
        <v>331</v>
      </c>
      <c r="J33" s="10">
        <v>1.5</v>
      </c>
      <c r="K33" s="10">
        <v>1.7</v>
      </c>
      <c r="L33" s="10">
        <v>1.2</v>
      </c>
      <c r="M33" s="10">
        <v>0.8</v>
      </c>
      <c r="N33" s="339">
        <f>(J34+K34+L34)/3</f>
        <v>1.4666666666666668</v>
      </c>
      <c r="O33" s="342">
        <v>416</v>
      </c>
      <c r="P33" s="342">
        <v>416</v>
      </c>
      <c r="Q33" s="342">
        <v>417</v>
      </c>
      <c r="R33" s="342">
        <v>240.17771198288432</v>
      </c>
      <c r="S33" s="342">
        <v>240.17771198288432</v>
      </c>
      <c r="T33" s="342">
        <v>240.75506225207397</v>
      </c>
      <c r="U33" s="378">
        <f>MAX(J34:L34)/F33*100</f>
        <v>1.1805555555555556</v>
      </c>
      <c r="W33" s="3"/>
    </row>
    <row r="34" spans="1:33" ht="18" customHeight="1" x14ac:dyDescent="0.25">
      <c r="A34" s="284"/>
      <c r="B34" s="353"/>
      <c r="C34" s="284"/>
      <c r="D34" s="282"/>
      <c r="E34" s="284"/>
      <c r="F34" s="430"/>
      <c r="G34" s="336"/>
      <c r="H34" s="427" t="s">
        <v>314</v>
      </c>
      <c r="I34" s="428"/>
      <c r="J34" s="101">
        <f>SUM(J33)</f>
        <v>1.5</v>
      </c>
      <c r="K34" s="101">
        <f>SUM(K33)</f>
        <v>1.7</v>
      </c>
      <c r="L34" s="101">
        <f>SUM(L33)</f>
        <v>1.2</v>
      </c>
      <c r="M34" s="101">
        <f>SUM(M33)</f>
        <v>0.8</v>
      </c>
      <c r="N34" s="339"/>
      <c r="O34" s="342"/>
      <c r="P34" s="342"/>
      <c r="Q34" s="342"/>
      <c r="R34" s="342"/>
      <c r="S34" s="342"/>
      <c r="T34" s="342"/>
      <c r="U34" s="350"/>
      <c r="W34" s="3"/>
    </row>
    <row r="35" spans="1:33" ht="18" customHeight="1" x14ac:dyDescent="0.25">
      <c r="A35" s="284"/>
      <c r="B35" s="361" t="s">
        <v>308</v>
      </c>
      <c r="C35" s="284" t="s">
        <v>332</v>
      </c>
      <c r="D35" s="281">
        <v>15188</v>
      </c>
      <c r="E35" s="284">
        <v>400</v>
      </c>
      <c r="F35" s="430">
        <v>577</v>
      </c>
      <c r="G35" s="210">
        <v>45273</v>
      </c>
      <c r="H35" s="7">
        <v>1</v>
      </c>
      <c r="I35" s="5" t="s">
        <v>333</v>
      </c>
      <c r="J35" s="8">
        <v>0.7</v>
      </c>
      <c r="K35" s="8">
        <v>1.4</v>
      </c>
      <c r="L35" s="8">
        <v>0.9</v>
      </c>
      <c r="M35" s="8">
        <v>0.3</v>
      </c>
      <c r="N35" s="339">
        <f>(L37+K37+J37)/3</f>
        <v>1</v>
      </c>
      <c r="O35" s="329">
        <v>415</v>
      </c>
      <c r="P35" s="329">
        <v>415</v>
      </c>
      <c r="Q35" s="329">
        <v>415</v>
      </c>
      <c r="R35" s="342">
        <v>239.6003617136947</v>
      </c>
      <c r="S35" s="342">
        <v>239.6003617136947</v>
      </c>
      <c r="T35" s="342">
        <v>239.6003617136947</v>
      </c>
      <c r="U35" s="378">
        <f>MAX(J37:L37)/F35*100</f>
        <v>0.24263431542461003</v>
      </c>
      <c r="W35" s="3"/>
    </row>
    <row r="36" spans="1:33" ht="18" customHeight="1" x14ac:dyDescent="0.25">
      <c r="A36" s="284"/>
      <c r="B36" s="353"/>
      <c r="C36" s="284"/>
      <c r="D36" s="282"/>
      <c r="E36" s="284"/>
      <c r="F36" s="430"/>
      <c r="G36" s="210"/>
      <c r="H36" s="7">
        <v>2</v>
      </c>
      <c r="I36" s="5" t="s">
        <v>334</v>
      </c>
      <c r="J36" s="8">
        <v>0</v>
      </c>
      <c r="K36" s="8">
        <v>0</v>
      </c>
      <c r="L36" s="8">
        <v>0</v>
      </c>
      <c r="M36" s="8">
        <v>0</v>
      </c>
      <c r="N36" s="339"/>
      <c r="O36" s="329"/>
      <c r="P36" s="329"/>
      <c r="Q36" s="329"/>
      <c r="R36" s="342"/>
      <c r="S36" s="342"/>
      <c r="T36" s="342"/>
      <c r="U36" s="350"/>
      <c r="W36" s="3"/>
    </row>
    <row r="37" spans="1:33" ht="18" customHeight="1" x14ac:dyDescent="0.25">
      <c r="A37" s="284"/>
      <c r="B37" s="353"/>
      <c r="C37" s="284"/>
      <c r="D37" s="282"/>
      <c r="E37" s="284"/>
      <c r="F37" s="430"/>
      <c r="G37" s="210"/>
      <c r="H37" s="427" t="s">
        <v>314</v>
      </c>
      <c r="I37" s="428"/>
      <c r="J37" s="101">
        <f>SUM(J35:J36)</f>
        <v>0.7</v>
      </c>
      <c r="K37" s="101">
        <f>SUM(K35:K36)</f>
        <v>1.4</v>
      </c>
      <c r="L37" s="101">
        <f>SUM(L35:L36)</f>
        <v>0.9</v>
      </c>
      <c r="M37" s="101">
        <f>SUM(M35:M36)</f>
        <v>0.3</v>
      </c>
      <c r="N37" s="339"/>
      <c r="O37" s="329"/>
      <c r="P37" s="329"/>
      <c r="Q37" s="329"/>
      <c r="R37" s="342"/>
      <c r="S37" s="342"/>
      <c r="T37" s="342"/>
      <c r="U37" s="350"/>
      <c r="W37" s="3"/>
    </row>
    <row r="38" spans="1:33" ht="18" customHeight="1" x14ac:dyDescent="0.25">
      <c r="A38" s="284"/>
      <c r="B38" s="361" t="s">
        <v>308</v>
      </c>
      <c r="C38" s="284" t="s">
        <v>335</v>
      </c>
      <c r="D38" s="281">
        <v>486114</v>
      </c>
      <c r="E38" s="284">
        <v>250</v>
      </c>
      <c r="F38" s="430">
        <v>361</v>
      </c>
      <c r="G38" s="336">
        <v>45273</v>
      </c>
      <c r="H38" s="7">
        <v>1</v>
      </c>
      <c r="I38" s="5" t="s">
        <v>336</v>
      </c>
      <c r="J38" s="10">
        <v>0</v>
      </c>
      <c r="K38" s="10">
        <v>0</v>
      </c>
      <c r="L38" s="10">
        <v>0</v>
      </c>
      <c r="M38" s="10">
        <v>0</v>
      </c>
      <c r="N38" s="339">
        <f>(J40+K40+L40)/3</f>
        <v>2.5666666666666669</v>
      </c>
      <c r="O38" s="342">
        <v>411</v>
      </c>
      <c r="P38" s="342">
        <v>408</v>
      </c>
      <c r="Q38" s="342">
        <v>411</v>
      </c>
      <c r="R38" s="342">
        <v>237.29096063693621</v>
      </c>
      <c r="S38" s="342">
        <v>235.55890982936734</v>
      </c>
      <c r="T38" s="342">
        <v>237.29096063693621</v>
      </c>
      <c r="U38" s="378">
        <f>MAX(J40:L40)/F38*100</f>
        <v>0.96952908587257614</v>
      </c>
      <c r="W38" s="3"/>
      <c r="AG38" s="11" t="s">
        <v>15</v>
      </c>
    </row>
    <row r="39" spans="1:33" ht="18" customHeight="1" x14ac:dyDescent="0.25">
      <c r="A39" s="284"/>
      <c r="B39" s="353"/>
      <c r="C39" s="284"/>
      <c r="D39" s="282"/>
      <c r="E39" s="284"/>
      <c r="F39" s="430"/>
      <c r="G39" s="336"/>
      <c r="H39" s="7">
        <v>2</v>
      </c>
      <c r="I39" s="5" t="s">
        <v>337</v>
      </c>
      <c r="J39" s="10">
        <v>2.4</v>
      </c>
      <c r="K39" s="10">
        <v>3.5</v>
      </c>
      <c r="L39" s="10">
        <v>1.8</v>
      </c>
      <c r="M39" s="10">
        <v>0.5</v>
      </c>
      <c r="N39" s="339"/>
      <c r="O39" s="342"/>
      <c r="P39" s="342"/>
      <c r="Q39" s="342"/>
      <c r="R39" s="342"/>
      <c r="S39" s="342"/>
      <c r="T39" s="342"/>
      <c r="U39" s="350"/>
      <c r="W39" s="3"/>
    </row>
    <row r="40" spans="1:33" ht="18" customHeight="1" thickBot="1" x14ac:dyDescent="0.35">
      <c r="A40" s="284"/>
      <c r="B40" s="353"/>
      <c r="C40" s="284"/>
      <c r="D40" s="282"/>
      <c r="E40" s="284"/>
      <c r="F40" s="430"/>
      <c r="G40" s="336"/>
      <c r="H40" s="427" t="s">
        <v>314</v>
      </c>
      <c r="I40" s="428"/>
      <c r="J40" s="101">
        <f>SUM(J38:J39)</f>
        <v>2.4</v>
      </c>
      <c r="K40" s="101">
        <f>SUM(K38:K39)</f>
        <v>3.5</v>
      </c>
      <c r="L40" s="101">
        <f>SUM(L38:L39)</f>
        <v>1.8</v>
      </c>
      <c r="M40" s="101">
        <f>SUM(M38:M39)</f>
        <v>0.5</v>
      </c>
      <c r="N40" s="339"/>
      <c r="O40" s="342"/>
      <c r="P40" s="342"/>
      <c r="Q40" s="342"/>
      <c r="R40" s="342"/>
      <c r="S40" s="342"/>
      <c r="T40" s="342"/>
      <c r="U40" s="350"/>
      <c r="W40" s="3"/>
      <c r="AG40" s="12">
        <f>SUBTOTAL(103,AG39:AG39)</f>
        <v>0</v>
      </c>
    </row>
    <row r="41" spans="1:33" ht="18" customHeight="1" x14ac:dyDescent="0.25">
      <c r="A41" s="361"/>
      <c r="B41" s="361" t="s">
        <v>308</v>
      </c>
      <c r="C41" s="281" t="s">
        <v>338</v>
      </c>
      <c r="D41" s="285">
        <v>11506</v>
      </c>
      <c r="E41" s="281">
        <v>400</v>
      </c>
      <c r="F41" s="431">
        <v>577</v>
      </c>
      <c r="G41" s="347">
        <v>45273</v>
      </c>
      <c r="H41" s="40">
        <v>1</v>
      </c>
      <c r="I41" s="80" t="s">
        <v>339</v>
      </c>
      <c r="J41" s="81">
        <v>1.5</v>
      </c>
      <c r="K41" s="81">
        <v>4.5999999999999996</v>
      </c>
      <c r="L41" s="81">
        <v>1.7</v>
      </c>
      <c r="M41" s="81">
        <v>0.4</v>
      </c>
      <c r="N41" s="339">
        <f>(J44+K44+L44)/3</f>
        <v>24.399999999999995</v>
      </c>
      <c r="O41" s="356">
        <v>400</v>
      </c>
      <c r="P41" s="356">
        <v>398</v>
      </c>
      <c r="Q41" s="356">
        <v>396</v>
      </c>
      <c r="R41" s="356">
        <v>231</v>
      </c>
      <c r="S41" s="356">
        <v>230</v>
      </c>
      <c r="T41" s="356">
        <v>229</v>
      </c>
      <c r="U41" s="378">
        <f>MAX(J44:L44)/F41*100</f>
        <v>5.4246100519930671</v>
      </c>
    </row>
    <row r="42" spans="1:33" ht="18" customHeight="1" x14ac:dyDescent="0.25">
      <c r="A42" s="353"/>
      <c r="B42" s="353"/>
      <c r="C42" s="282"/>
      <c r="D42" s="286"/>
      <c r="E42" s="282"/>
      <c r="F42" s="432"/>
      <c r="G42" s="348"/>
      <c r="H42" s="7">
        <v>3</v>
      </c>
      <c r="I42" s="5" t="s">
        <v>340</v>
      </c>
      <c r="J42" s="82">
        <v>0</v>
      </c>
      <c r="K42" s="82">
        <v>0</v>
      </c>
      <c r="L42" s="82">
        <v>0.3</v>
      </c>
      <c r="M42" s="82">
        <v>0</v>
      </c>
      <c r="N42" s="339"/>
      <c r="O42" s="355"/>
      <c r="P42" s="355"/>
      <c r="Q42" s="355"/>
      <c r="R42" s="355"/>
      <c r="S42" s="355"/>
      <c r="T42" s="355"/>
      <c r="U42" s="350"/>
    </row>
    <row r="43" spans="1:33" ht="18" customHeight="1" x14ac:dyDescent="0.25">
      <c r="A43" s="353"/>
      <c r="B43" s="353"/>
      <c r="C43" s="282"/>
      <c r="D43" s="286"/>
      <c r="E43" s="282"/>
      <c r="F43" s="432"/>
      <c r="G43" s="348"/>
      <c r="H43" s="7">
        <v>7</v>
      </c>
      <c r="I43" s="5" t="s">
        <v>341</v>
      </c>
      <c r="J43" s="82">
        <v>20</v>
      </c>
      <c r="K43" s="82">
        <v>26.7</v>
      </c>
      <c r="L43" s="82">
        <v>18.399999999999999</v>
      </c>
      <c r="M43" s="82">
        <v>2.2999999999999998</v>
      </c>
      <c r="N43" s="339"/>
      <c r="O43" s="355"/>
      <c r="P43" s="355"/>
      <c r="Q43" s="355"/>
      <c r="R43" s="355"/>
      <c r="S43" s="355"/>
      <c r="T43" s="355"/>
      <c r="U43" s="350"/>
    </row>
    <row r="44" spans="1:33" ht="18" customHeight="1" x14ac:dyDescent="0.25">
      <c r="A44" s="353"/>
      <c r="B44" s="353"/>
      <c r="C44" s="282"/>
      <c r="D44" s="277"/>
      <c r="E44" s="282"/>
      <c r="F44" s="432"/>
      <c r="G44" s="348"/>
      <c r="H44" s="427" t="s">
        <v>314</v>
      </c>
      <c r="I44" s="428"/>
      <c r="J44" s="101">
        <f>SUM(J41:J43)</f>
        <v>21.5</v>
      </c>
      <c r="K44" s="101">
        <f>SUM(K41:K43)</f>
        <v>31.299999999999997</v>
      </c>
      <c r="L44" s="101">
        <f>SUM(L41:L43)</f>
        <v>20.399999999999999</v>
      </c>
      <c r="M44" s="101">
        <f>SUM(M41:M43)</f>
        <v>2.6999999999999997</v>
      </c>
      <c r="N44" s="339"/>
      <c r="O44" s="355"/>
      <c r="P44" s="355"/>
      <c r="Q44" s="355"/>
      <c r="R44" s="355"/>
      <c r="S44" s="355"/>
      <c r="T44" s="355"/>
      <c r="U44" s="350"/>
    </row>
    <row r="45" spans="1:33" ht="18" customHeight="1" x14ac:dyDescent="0.25">
      <c r="A45" s="284"/>
      <c r="B45" s="361" t="s">
        <v>308</v>
      </c>
      <c r="C45" s="284" t="s">
        <v>342</v>
      </c>
      <c r="D45" s="281">
        <v>3206</v>
      </c>
      <c r="E45" s="284">
        <v>250</v>
      </c>
      <c r="F45" s="430">
        <v>361</v>
      </c>
      <c r="G45" s="336">
        <v>45273</v>
      </c>
      <c r="H45" s="7">
        <v>1</v>
      </c>
      <c r="I45" s="5" t="s">
        <v>343</v>
      </c>
      <c r="J45" s="10">
        <v>4</v>
      </c>
      <c r="K45" s="10">
        <v>2</v>
      </c>
      <c r="L45" s="10">
        <v>2</v>
      </c>
      <c r="M45" s="10">
        <v>1</v>
      </c>
      <c r="N45" s="339">
        <f>(J46+K46+L46)/3</f>
        <v>2.6666666666666665</v>
      </c>
      <c r="O45" s="342">
        <v>405</v>
      </c>
      <c r="P45" s="342">
        <v>406</v>
      </c>
      <c r="Q45" s="342">
        <v>406</v>
      </c>
      <c r="R45" s="342">
        <v>233.82685902179844</v>
      </c>
      <c r="S45" s="342">
        <v>234.40420929098806</v>
      </c>
      <c r="T45" s="342">
        <v>234.40420929098806</v>
      </c>
      <c r="U45" s="378">
        <f>MAX(J46:L46)/F45*100</f>
        <v>1.10803324099723</v>
      </c>
      <c r="W45" s="3"/>
    </row>
    <row r="46" spans="1:33" ht="18" customHeight="1" x14ac:dyDescent="0.25">
      <c r="A46" s="284"/>
      <c r="B46" s="353"/>
      <c r="C46" s="284"/>
      <c r="D46" s="282"/>
      <c r="E46" s="284"/>
      <c r="F46" s="430"/>
      <c r="G46" s="336"/>
      <c r="H46" s="427" t="s">
        <v>314</v>
      </c>
      <c r="I46" s="428"/>
      <c r="J46" s="101">
        <f>SUM(J45)</f>
        <v>4</v>
      </c>
      <c r="K46" s="101">
        <f>SUM(K45)</f>
        <v>2</v>
      </c>
      <c r="L46" s="101">
        <f>SUM(L45)</f>
        <v>2</v>
      </c>
      <c r="M46" s="101">
        <f>SUM(M45)</f>
        <v>1</v>
      </c>
      <c r="N46" s="339"/>
      <c r="O46" s="342"/>
      <c r="P46" s="342"/>
      <c r="Q46" s="342"/>
      <c r="R46" s="342"/>
      <c r="S46" s="342"/>
      <c r="T46" s="342"/>
      <c r="U46" s="350"/>
      <c r="W46" s="3"/>
    </row>
    <row r="47" spans="1:33" ht="22.2" x14ac:dyDescent="0.25">
      <c r="A47" s="372" t="s">
        <v>212</v>
      </c>
      <c r="B47" s="373"/>
      <c r="C47" s="373"/>
      <c r="D47" s="373"/>
      <c r="E47" s="373"/>
      <c r="F47" s="373"/>
      <c r="G47" s="373"/>
      <c r="H47" s="373"/>
      <c r="I47" s="373"/>
      <c r="J47" s="373"/>
      <c r="K47" s="373"/>
      <c r="L47" s="373"/>
      <c r="M47" s="373"/>
      <c r="N47" s="373"/>
      <c r="O47" s="373"/>
      <c r="P47" s="373"/>
      <c r="Q47" s="373"/>
      <c r="R47" s="373"/>
      <c r="S47" s="373"/>
      <c r="T47" s="373"/>
      <c r="U47" s="429"/>
    </row>
    <row r="48" spans="1:33" x14ac:dyDescent="0.25">
      <c r="A48" s="281"/>
      <c r="B48" s="361" t="s">
        <v>308</v>
      </c>
      <c r="C48" s="281" t="s">
        <v>344</v>
      </c>
      <c r="D48" s="284">
        <v>42300</v>
      </c>
      <c r="E48" s="284">
        <v>630</v>
      </c>
      <c r="F48" s="430">
        <v>909</v>
      </c>
      <c r="G48" s="347">
        <v>45273</v>
      </c>
      <c r="H48" s="7">
        <v>1</v>
      </c>
      <c r="I48" s="5" t="s">
        <v>345</v>
      </c>
      <c r="J48" s="10">
        <v>0.5</v>
      </c>
      <c r="K48" s="10">
        <v>0</v>
      </c>
      <c r="L48" s="10">
        <v>0.1</v>
      </c>
      <c r="M48" s="10">
        <v>0</v>
      </c>
      <c r="N48" s="339">
        <f>(J49+K49+L49)/3</f>
        <v>0.19999999999999998</v>
      </c>
      <c r="O48" s="342">
        <v>416</v>
      </c>
      <c r="P48" s="342">
        <v>416</v>
      </c>
      <c r="Q48" s="342">
        <v>416</v>
      </c>
      <c r="R48" s="342">
        <v>240.17771198288432</v>
      </c>
      <c r="S48" s="342">
        <v>240.17771198288432</v>
      </c>
      <c r="T48" s="342">
        <v>240.17771198288432</v>
      </c>
      <c r="U48" s="378">
        <f>MAX(J49:L49)/F48*100</f>
        <v>5.5005500550055E-2</v>
      </c>
    </row>
    <row r="49" spans="1:22" x14ac:dyDescent="0.25">
      <c r="A49" s="282"/>
      <c r="B49" s="353"/>
      <c r="C49" s="282"/>
      <c r="D49" s="284"/>
      <c r="E49" s="284"/>
      <c r="F49" s="430"/>
      <c r="G49" s="348"/>
      <c r="H49" s="427" t="s">
        <v>314</v>
      </c>
      <c r="I49" s="428"/>
      <c r="J49" s="101">
        <f>SUM(J48)</f>
        <v>0.5</v>
      </c>
      <c r="K49" s="101">
        <f>SUM(K48)</f>
        <v>0</v>
      </c>
      <c r="L49" s="101">
        <f>SUM(L48)</f>
        <v>0.1</v>
      </c>
      <c r="M49" s="101">
        <f>SUM(M48)</f>
        <v>0</v>
      </c>
      <c r="N49" s="339"/>
      <c r="O49" s="342"/>
      <c r="P49" s="342"/>
      <c r="Q49" s="342"/>
      <c r="R49" s="342"/>
      <c r="S49" s="342"/>
      <c r="T49" s="342"/>
      <c r="U49" s="350"/>
    </row>
    <row r="50" spans="1:22" ht="15" customHeight="1" x14ac:dyDescent="0.25">
      <c r="A50" s="282"/>
      <c r="B50" s="353"/>
      <c r="C50" s="282"/>
      <c r="D50" s="71">
        <v>42542</v>
      </c>
      <c r="E50" s="35">
        <v>630</v>
      </c>
      <c r="F50" s="84">
        <v>909</v>
      </c>
      <c r="G50" s="335"/>
      <c r="H50" s="7"/>
      <c r="I50" s="35" t="s">
        <v>346</v>
      </c>
      <c r="J50" s="9"/>
      <c r="K50" s="9"/>
      <c r="L50" s="9"/>
      <c r="M50" s="9"/>
      <c r="N50" s="69">
        <f>(J50+K50+L50)/3</f>
        <v>0</v>
      </c>
      <c r="O50" s="36"/>
      <c r="P50" s="36"/>
      <c r="Q50" s="36"/>
      <c r="R50" s="36"/>
      <c r="S50" s="36"/>
      <c r="T50" s="36"/>
      <c r="U50" s="67">
        <f>(N50/F50)*100</f>
        <v>0</v>
      </c>
    </row>
    <row r="51" spans="1:22" x14ac:dyDescent="0.25">
      <c r="A51" s="281"/>
      <c r="B51" s="361" t="s">
        <v>308</v>
      </c>
      <c r="C51" s="281" t="s">
        <v>347</v>
      </c>
      <c r="D51" s="282">
        <v>563266</v>
      </c>
      <c r="E51" s="284">
        <v>160</v>
      </c>
      <c r="F51" s="430">
        <v>231</v>
      </c>
      <c r="G51" s="347">
        <v>45273</v>
      </c>
      <c r="H51" s="7">
        <v>1</v>
      </c>
      <c r="I51" s="5" t="s">
        <v>348</v>
      </c>
      <c r="J51" s="9">
        <v>13.1</v>
      </c>
      <c r="K51" s="9">
        <v>17</v>
      </c>
      <c r="L51" s="9">
        <v>8</v>
      </c>
      <c r="M51" s="9">
        <v>6.3</v>
      </c>
      <c r="N51" s="378">
        <f>(J54+K54+L54)/3</f>
        <v>27.566666666666666</v>
      </c>
      <c r="O51" s="356">
        <v>400</v>
      </c>
      <c r="P51" s="356">
        <v>398</v>
      </c>
      <c r="Q51" s="356">
        <v>401</v>
      </c>
      <c r="R51" s="356">
        <v>230.94010767585033</v>
      </c>
      <c r="S51" s="356">
        <v>229.78540713747105</v>
      </c>
      <c r="T51" s="356">
        <v>231.51745794503995</v>
      </c>
      <c r="U51" s="378">
        <f>MAX(J54:L54)/F51*100</f>
        <v>13.939393939393941</v>
      </c>
    </row>
    <row r="52" spans="1:22" x14ac:dyDescent="0.25">
      <c r="A52" s="282"/>
      <c r="B52" s="353"/>
      <c r="C52" s="282"/>
      <c r="D52" s="282"/>
      <c r="E52" s="284"/>
      <c r="F52" s="430"/>
      <c r="G52" s="348"/>
      <c r="H52" s="7">
        <v>2</v>
      </c>
      <c r="I52" s="5" t="s">
        <v>349</v>
      </c>
      <c r="J52" s="9">
        <v>12.2</v>
      </c>
      <c r="K52" s="9">
        <v>15</v>
      </c>
      <c r="L52" s="9">
        <v>17.100000000000001</v>
      </c>
      <c r="M52" s="9">
        <v>7.1</v>
      </c>
      <c r="N52" s="350"/>
      <c r="O52" s="355"/>
      <c r="P52" s="355"/>
      <c r="Q52" s="355"/>
      <c r="R52" s="355"/>
      <c r="S52" s="355"/>
      <c r="T52" s="355"/>
      <c r="U52" s="350"/>
      <c r="V52" s="1" t="s">
        <v>350</v>
      </c>
    </row>
    <row r="53" spans="1:22" x14ac:dyDescent="0.25">
      <c r="A53" s="282"/>
      <c r="B53" s="353"/>
      <c r="C53" s="282"/>
      <c r="D53" s="282"/>
      <c r="E53" s="284"/>
      <c r="F53" s="430"/>
      <c r="G53" s="348"/>
      <c r="H53" s="7">
        <v>3</v>
      </c>
      <c r="I53" s="5" t="s">
        <v>345</v>
      </c>
      <c r="J53" s="9">
        <v>0</v>
      </c>
      <c r="K53" s="9">
        <v>0.2</v>
      </c>
      <c r="L53" s="9">
        <v>0.1</v>
      </c>
      <c r="M53" s="9">
        <v>0</v>
      </c>
      <c r="N53" s="350"/>
      <c r="O53" s="355"/>
      <c r="P53" s="355"/>
      <c r="Q53" s="355"/>
      <c r="R53" s="355"/>
      <c r="S53" s="355"/>
      <c r="T53" s="355"/>
      <c r="U53" s="350"/>
    </row>
    <row r="54" spans="1:22" x14ac:dyDescent="0.25">
      <c r="A54" s="282"/>
      <c r="B54" s="353"/>
      <c r="C54" s="282"/>
      <c r="D54" s="75">
        <v>904240</v>
      </c>
      <c r="E54" s="35">
        <v>160</v>
      </c>
      <c r="F54" s="84">
        <v>231</v>
      </c>
      <c r="G54" s="335"/>
      <c r="H54" s="427" t="s">
        <v>314</v>
      </c>
      <c r="I54" s="428"/>
      <c r="J54" s="101">
        <f>SUM(J51:J53)</f>
        <v>25.299999999999997</v>
      </c>
      <c r="K54" s="101">
        <f>SUM(K51:K53)</f>
        <v>32.200000000000003</v>
      </c>
      <c r="L54" s="101">
        <f>SUM(L51:L53)</f>
        <v>25.200000000000003</v>
      </c>
      <c r="M54" s="101">
        <f>SUM(M51:M53)</f>
        <v>13.399999999999999</v>
      </c>
      <c r="N54" s="350"/>
      <c r="O54" s="382"/>
      <c r="P54" s="382"/>
      <c r="Q54" s="382"/>
      <c r="R54" s="382"/>
      <c r="S54" s="382"/>
      <c r="T54" s="382"/>
      <c r="U54" s="350"/>
    </row>
    <row r="55" spans="1:22" ht="22.8" thickBot="1" x14ac:dyDescent="0.3">
      <c r="A55" s="372" t="s">
        <v>351</v>
      </c>
      <c r="B55" s="373"/>
      <c r="C55" s="373"/>
      <c r="D55" s="373"/>
      <c r="E55" s="373"/>
      <c r="F55" s="373"/>
      <c r="G55" s="373"/>
      <c r="H55" s="373"/>
      <c r="I55" s="373"/>
      <c r="J55" s="373"/>
      <c r="K55" s="373"/>
      <c r="L55" s="373"/>
      <c r="M55" s="373"/>
      <c r="N55" s="373"/>
      <c r="O55" s="373"/>
      <c r="P55" s="373"/>
      <c r="Q55" s="373"/>
      <c r="R55" s="373"/>
      <c r="S55" s="373"/>
      <c r="T55" s="373"/>
      <c r="U55" s="429"/>
    </row>
    <row r="56" spans="1:22" x14ac:dyDescent="0.25">
      <c r="A56" s="284"/>
      <c r="B56" s="361" t="s">
        <v>308</v>
      </c>
      <c r="C56" s="284" t="s">
        <v>352</v>
      </c>
      <c r="D56" s="281">
        <v>512694</v>
      </c>
      <c r="E56" s="284">
        <v>160</v>
      </c>
      <c r="F56" s="430">
        <v>231</v>
      </c>
      <c r="G56" s="336">
        <v>45272</v>
      </c>
      <c r="H56" s="7">
        <v>1</v>
      </c>
      <c r="I56" s="80" t="s">
        <v>353</v>
      </c>
      <c r="J56" s="81">
        <v>26.3</v>
      </c>
      <c r="K56" s="81">
        <v>15.6</v>
      </c>
      <c r="L56" s="81">
        <v>0</v>
      </c>
      <c r="M56" s="81">
        <v>3.6</v>
      </c>
      <c r="N56" s="339">
        <f>(J59+K59+L59)/3</f>
        <v>21.133333333333336</v>
      </c>
      <c r="O56" s="342">
        <v>420</v>
      </c>
      <c r="P56" s="342">
        <v>417</v>
      </c>
      <c r="Q56" s="342">
        <v>417</v>
      </c>
      <c r="R56" s="342">
        <v>242</v>
      </c>
      <c r="S56" s="342">
        <v>241</v>
      </c>
      <c r="T56" s="342">
        <v>241</v>
      </c>
      <c r="U56" s="378">
        <f>MAX(J59:L59)/F56*100</f>
        <v>13.030303030303031</v>
      </c>
    </row>
    <row r="57" spans="1:22" x14ac:dyDescent="0.25">
      <c r="A57" s="284"/>
      <c r="B57" s="353"/>
      <c r="C57" s="284"/>
      <c r="D57" s="282"/>
      <c r="E57" s="284"/>
      <c r="F57" s="430"/>
      <c r="G57" s="336"/>
      <c r="H57" s="7">
        <v>2</v>
      </c>
      <c r="I57" s="5" t="s">
        <v>354</v>
      </c>
      <c r="J57" s="82">
        <v>3.7</v>
      </c>
      <c r="K57" s="82">
        <v>13.5</v>
      </c>
      <c r="L57" s="82">
        <v>4.2</v>
      </c>
      <c r="M57" s="82">
        <v>2.2999999999999998</v>
      </c>
      <c r="N57" s="339"/>
      <c r="O57" s="342"/>
      <c r="P57" s="342"/>
      <c r="Q57" s="342"/>
      <c r="R57" s="342"/>
      <c r="S57" s="342"/>
      <c r="T57" s="342"/>
      <c r="U57" s="350"/>
    </row>
    <row r="58" spans="1:22" x14ac:dyDescent="0.25">
      <c r="A58" s="284"/>
      <c r="B58" s="353"/>
      <c r="C58" s="284"/>
      <c r="D58" s="282"/>
      <c r="E58" s="284"/>
      <c r="F58" s="430"/>
      <c r="G58" s="336"/>
      <c r="H58" s="7">
        <v>3</v>
      </c>
      <c r="I58" s="5" t="s">
        <v>355</v>
      </c>
      <c r="J58" s="82">
        <v>0.1</v>
      </c>
      <c r="K58" s="82">
        <v>0</v>
      </c>
      <c r="L58" s="82">
        <v>0</v>
      </c>
      <c r="M58" s="82">
        <v>0</v>
      </c>
      <c r="N58" s="339"/>
      <c r="O58" s="342"/>
      <c r="P58" s="342"/>
      <c r="Q58" s="342"/>
      <c r="R58" s="342"/>
      <c r="S58" s="342"/>
      <c r="T58" s="342"/>
      <c r="U58" s="350"/>
    </row>
    <row r="59" spans="1:22" x14ac:dyDescent="0.25">
      <c r="A59" s="329"/>
      <c r="B59" s="353"/>
      <c r="C59" s="284"/>
      <c r="D59" s="283"/>
      <c r="E59" s="284"/>
      <c r="F59" s="430"/>
      <c r="G59" s="336"/>
      <c r="H59" s="427" t="s">
        <v>314</v>
      </c>
      <c r="I59" s="428"/>
      <c r="J59" s="101">
        <f>SUM(J56:J58)</f>
        <v>30.1</v>
      </c>
      <c r="K59" s="101">
        <f>SUM(K56:K58)</f>
        <v>29.1</v>
      </c>
      <c r="L59" s="101">
        <f>SUM(L56:L58)</f>
        <v>4.2</v>
      </c>
      <c r="M59" s="101">
        <f>SUM(M56:M58)</f>
        <v>5.9</v>
      </c>
      <c r="N59" s="339"/>
      <c r="O59" s="342"/>
      <c r="P59" s="342"/>
      <c r="Q59" s="342"/>
      <c r="R59" s="342"/>
      <c r="S59" s="342"/>
      <c r="T59" s="342"/>
      <c r="U59" s="350"/>
    </row>
    <row r="60" spans="1:22" x14ac:dyDescent="0.25">
      <c r="A60" s="361"/>
      <c r="B60" s="361" t="s">
        <v>308</v>
      </c>
      <c r="C60" s="284" t="s">
        <v>356</v>
      </c>
      <c r="D60" s="282">
        <v>443037</v>
      </c>
      <c r="E60" s="281">
        <v>250</v>
      </c>
      <c r="F60" s="431">
        <v>361</v>
      </c>
      <c r="G60" s="347">
        <v>45272</v>
      </c>
      <c r="H60" s="7">
        <v>1</v>
      </c>
      <c r="I60" s="5" t="s">
        <v>357</v>
      </c>
      <c r="J60" s="10">
        <v>18.3</v>
      </c>
      <c r="K60" s="10">
        <v>24.8</v>
      </c>
      <c r="L60" s="10">
        <v>22.4</v>
      </c>
      <c r="M60" s="10">
        <v>8.6999999999999993</v>
      </c>
      <c r="N60" s="339">
        <f>(J63+K63+L63)/3</f>
        <v>43.666666666666664</v>
      </c>
      <c r="O60" s="356">
        <v>398</v>
      </c>
      <c r="P60" s="356">
        <v>396</v>
      </c>
      <c r="Q60" s="356">
        <v>396</v>
      </c>
      <c r="R60" s="356">
        <v>229.78540713747105</v>
      </c>
      <c r="S60" s="356">
        <v>228.63070659909181</v>
      </c>
      <c r="T60" s="356">
        <v>228.63070659909181</v>
      </c>
      <c r="U60" s="378">
        <f>MAX(J63:L63)/F60*100</f>
        <v>13.739612188365651</v>
      </c>
    </row>
    <row r="61" spans="1:22" x14ac:dyDescent="0.25">
      <c r="A61" s="353"/>
      <c r="B61" s="353"/>
      <c r="C61" s="284"/>
      <c r="D61" s="282"/>
      <c r="E61" s="282"/>
      <c r="F61" s="432"/>
      <c r="G61" s="348"/>
      <c r="H61" s="7">
        <v>2</v>
      </c>
      <c r="I61" s="5" t="s">
        <v>358</v>
      </c>
      <c r="J61" s="10">
        <v>11.2</v>
      </c>
      <c r="K61" s="10">
        <v>14.8</v>
      </c>
      <c r="L61" s="10">
        <v>17.399999999999999</v>
      </c>
      <c r="M61" s="10">
        <v>6.8</v>
      </c>
      <c r="N61" s="339"/>
      <c r="O61" s="355"/>
      <c r="P61" s="355"/>
      <c r="Q61" s="355"/>
      <c r="R61" s="355"/>
      <c r="S61" s="355"/>
      <c r="T61" s="355"/>
      <c r="U61" s="350"/>
    </row>
    <row r="62" spans="1:22" x14ac:dyDescent="0.25">
      <c r="A62" s="353"/>
      <c r="B62" s="353"/>
      <c r="C62" s="284"/>
      <c r="D62" s="282"/>
      <c r="E62" s="282"/>
      <c r="F62" s="432"/>
      <c r="G62" s="348"/>
      <c r="H62" s="7">
        <v>3</v>
      </c>
      <c r="I62" s="5" t="s">
        <v>359</v>
      </c>
      <c r="J62" s="10">
        <v>7.1</v>
      </c>
      <c r="K62" s="10">
        <v>10</v>
      </c>
      <c r="L62" s="10">
        <v>5</v>
      </c>
      <c r="M62" s="10">
        <v>2.1</v>
      </c>
      <c r="N62" s="339"/>
      <c r="O62" s="355"/>
      <c r="P62" s="355"/>
      <c r="Q62" s="355"/>
      <c r="R62" s="355"/>
      <c r="S62" s="355"/>
      <c r="T62" s="355"/>
      <c r="U62" s="350"/>
    </row>
    <row r="63" spans="1:22" x14ac:dyDescent="0.25">
      <c r="A63" s="353"/>
      <c r="B63" s="353"/>
      <c r="C63" s="284"/>
      <c r="D63" s="282"/>
      <c r="E63" s="282"/>
      <c r="F63" s="432"/>
      <c r="G63" s="348"/>
      <c r="H63" s="427" t="s">
        <v>314</v>
      </c>
      <c r="I63" s="428"/>
      <c r="J63" s="101">
        <f>SUM(J60:J62)</f>
        <v>36.6</v>
      </c>
      <c r="K63" s="101">
        <f>SUM(K60:K62)</f>
        <v>49.6</v>
      </c>
      <c r="L63" s="101">
        <f>SUM(L60:L62)</f>
        <v>44.8</v>
      </c>
      <c r="M63" s="101">
        <f>SUM(M60:M62)</f>
        <v>17.600000000000001</v>
      </c>
      <c r="N63" s="339"/>
      <c r="O63" s="355"/>
      <c r="P63" s="355"/>
      <c r="Q63" s="355"/>
      <c r="R63" s="355"/>
      <c r="S63" s="355"/>
      <c r="T63" s="355"/>
      <c r="U63" s="350"/>
    </row>
    <row r="64" spans="1:22" x14ac:dyDescent="0.25">
      <c r="A64" s="284"/>
      <c r="B64" s="361" t="s">
        <v>308</v>
      </c>
      <c r="C64" s="284" t="s">
        <v>360</v>
      </c>
      <c r="D64" s="281">
        <v>627505</v>
      </c>
      <c r="E64" s="284">
        <v>250</v>
      </c>
      <c r="F64" s="430">
        <v>361</v>
      </c>
      <c r="G64" s="336">
        <v>45272</v>
      </c>
      <c r="H64" s="7">
        <v>1</v>
      </c>
      <c r="I64" s="5" t="s">
        <v>361</v>
      </c>
      <c r="J64" s="10">
        <v>3.7</v>
      </c>
      <c r="K64" s="10">
        <v>5.2</v>
      </c>
      <c r="L64" s="10">
        <v>4.3</v>
      </c>
      <c r="M64" s="10">
        <v>1</v>
      </c>
      <c r="N64" s="339">
        <f>(J66+K66+L66)/3</f>
        <v>4.4333333333333336</v>
      </c>
      <c r="O64" s="342">
        <v>406</v>
      </c>
      <c r="P64" s="342">
        <v>406</v>
      </c>
      <c r="Q64" s="342">
        <v>406</v>
      </c>
      <c r="R64" s="342">
        <v>234.40420929098806</v>
      </c>
      <c r="S64" s="342">
        <v>234.40420929098806</v>
      </c>
      <c r="T64" s="342">
        <v>234.40420929098806</v>
      </c>
      <c r="U64" s="378">
        <f>MAX(J66:L66)/F64*100</f>
        <v>1.4404432132963989</v>
      </c>
    </row>
    <row r="65" spans="1:21" x14ac:dyDescent="0.25">
      <c r="A65" s="284"/>
      <c r="B65" s="353"/>
      <c r="C65" s="284"/>
      <c r="D65" s="282"/>
      <c r="E65" s="284"/>
      <c r="F65" s="430"/>
      <c r="G65" s="336"/>
      <c r="H65" s="7">
        <v>2</v>
      </c>
      <c r="I65" s="5" t="s">
        <v>362</v>
      </c>
      <c r="J65" s="10">
        <v>0.1</v>
      </c>
      <c r="K65" s="10">
        <v>0</v>
      </c>
      <c r="L65" s="10">
        <v>0</v>
      </c>
      <c r="M65" s="10">
        <v>0</v>
      </c>
      <c r="N65" s="339"/>
      <c r="O65" s="342"/>
      <c r="P65" s="342"/>
      <c r="Q65" s="342"/>
      <c r="R65" s="342"/>
      <c r="S65" s="342"/>
      <c r="T65" s="342"/>
      <c r="U65" s="350"/>
    </row>
    <row r="66" spans="1:21" x14ac:dyDescent="0.25">
      <c r="A66" s="284"/>
      <c r="B66" s="353"/>
      <c r="C66" s="284"/>
      <c r="D66" s="282"/>
      <c r="E66" s="284"/>
      <c r="F66" s="430"/>
      <c r="G66" s="336"/>
      <c r="H66" s="427" t="s">
        <v>314</v>
      </c>
      <c r="I66" s="428"/>
      <c r="J66" s="101">
        <f>SUM(J64:J65)</f>
        <v>3.8000000000000003</v>
      </c>
      <c r="K66" s="101">
        <f>SUM(K64:K65)</f>
        <v>5.2</v>
      </c>
      <c r="L66" s="101">
        <f>SUM(L64:L65)</f>
        <v>4.3</v>
      </c>
      <c r="M66" s="101"/>
      <c r="N66" s="339"/>
      <c r="O66" s="342"/>
      <c r="P66" s="342"/>
      <c r="Q66" s="342"/>
      <c r="R66" s="342"/>
      <c r="S66" s="342"/>
      <c r="T66" s="342"/>
      <c r="U66" s="350"/>
    </row>
    <row r="67" spans="1:21" ht="22.2" x14ac:dyDescent="0.25">
      <c r="A67" s="372" t="s">
        <v>363</v>
      </c>
      <c r="B67" s="373"/>
      <c r="C67" s="373"/>
      <c r="D67" s="373"/>
      <c r="E67" s="373"/>
      <c r="F67" s="373"/>
      <c r="G67" s="373"/>
      <c r="H67" s="373"/>
      <c r="I67" s="373"/>
      <c r="J67" s="373"/>
      <c r="K67" s="373"/>
      <c r="L67" s="373"/>
      <c r="M67" s="373"/>
      <c r="N67" s="373"/>
      <c r="O67" s="373"/>
      <c r="P67" s="373"/>
      <c r="Q67" s="373"/>
      <c r="R67" s="373"/>
      <c r="S67" s="373"/>
      <c r="T67" s="373"/>
      <c r="U67" s="429"/>
    </row>
    <row r="68" spans="1:21" x14ac:dyDescent="0.25">
      <c r="A68" s="284"/>
      <c r="B68" s="361" t="s">
        <v>308</v>
      </c>
      <c r="C68" s="284" t="s">
        <v>364</v>
      </c>
      <c r="D68" s="281">
        <v>19003</v>
      </c>
      <c r="E68" s="284">
        <v>250</v>
      </c>
      <c r="F68" s="430">
        <v>361</v>
      </c>
      <c r="G68" s="336">
        <v>45272</v>
      </c>
      <c r="H68" s="8">
        <v>1</v>
      </c>
      <c r="I68" s="5" t="s">
        <v>365</v>
      </c>
      <c r="J68" s="10">
        <v>4.3</v>
      </c>
      <c r="K68" s="10">
        <v>15.8</v>
      </c>
      <c r="L68" s="10">
        <v>3.6</v>
      </c>
      <c r="M68" s="10">
        <v>2.4</v>
      </c>
      <c r="N68" s="339">
        <f>(J74+K74+L74)/3</f>
        <v>36.766666666666666</v>
      </c>
      <c r="O68" s="342">
        <v>401</v>
      </c>
      <c r="P68" s="342">
        <v>399</v>
      </c>
      <c r="Q68" s="342">
        <v>400</v>
      </c>
      <c r="R68" s="342">
        <v>231.51745794503995</v>
      </c>
      <c r="S68" s="342">
        <v>230.36275740666071</v>
      </c>
      <c r="T68" s="342">
        <v>230.94010767585033</v>
      </c>
      <c r="U68" s="378">
        <f>MAX(J74:L74)/F68*100</f>
        <v>11.745152354570637</v>
      </c>
    </row>
    <row r="69" spans="1:21" x14ac:dyDescent="0.25">
      <c r="A69" s="284"/>
      <c r="B69" s="353"/>
      <c r="C69" s="284"/>
      <c r="D69" s="282"/>
      <c r="E69" s="284"/>
      <c r="F69" s="430"/>
      <c r="G69" s="336"/>
      <c r="H69" s="8">
        <v>2</v>
      </c>
      <c r="I69" s="5" t="s">
        <v>366</v>
      </c>
      <c r="J69" s="10">
        <v>17</v>
      </c>
      <c r="K69" s="10">
        <v>11</v>
      </c>
      <c r="L69" s="10">
        <v>24</v>
      </c>
      <c r="M69" s="10">
        <v>7.1</v>
      </c>
      <c r="N69" s="339"/>
      <c r="O69" s="342"/>
      <c r="P69" s="342"/>
      <c r="Q69" s="342"/>
      <c r="R69" s="342"/>
      <c r="S69" s="342"/>
      <c r="T69" s="342"/>
      <c r="U69" s="350"/>
    </row>
    <row r="70" spans="1:21" x14ac:dyDescent="0.25">
      <c r="A70" s="284"/>
      <c r="B70" s="353"/>
      <c r="C70" s="284"/>
      <c r="D70" s="282"/>
      <c r="E70" s="284"/>
      <c r="F70" s="430"/>
      <c r="G70" s="336"/>
      <c r="H70" s="7">
        <v>3</v>
      </c>
      <c r="I70" s="5" t="s">
        <v>367</v>
      </c>
      <c r="J70" s="10">
        <v>0</v>
      </c>
      <c r="K70" s="10">
        <v>0</v>
      </c>
      <c r="L70" s="10">
        <v>0</v>
      </c>
      <c r="M70" s="10">
        <v>0</v>
      </c>
      <c r="N70" s="339"/>
      <c r="O70" s="342"/>
      <c r="P70" s="342"/>
      <c r="Q70" s="342"/>
      <c r="R70" s="342"/>
      <c r="S70" s="342"/>
      <c r="T70" s="342"/>
      <c r="U70" s="350"/>
    </row>
    <row r="71" spans="1:21" x14ac:dyDescent="0.25">
      <c r="A71" s="284"/>
      <c r="B71" s="353"/>
      <c r="C71" s="284"/>
      <c r="D71" s="282"/>
      <c r="E71" s="284"/>
      <c r="F71" s="430"/>
      <c r="G71" s="336"/>
      <c r="H71" s="7">
        <v>4</v>
      </c>
      <c r="I71" s="85" t="s">
        <v>368</v>
      </c>
      <c r="J71" s="8">
        <v>0</v>
      </c>
      <c r="K71" s="8">
        <v>0</v>
      </c>
      <c r="L71" s="8">
        <v>0</v>
      </c>
      <c r="M71" s="8">
        <v>0</v>
      </c>
      <c r="N71" s="339"/>
      <c r="O71" s="342"/>
      <c r="P71" s="342"/>
      <c r="Q71" s="342"/>
      <c r="R71" s="342"/>
      <c r="S71" s="342"/>
      <c r="T71" s="342"/>
      <c r="U71" s="350"/>
    </row>
    <row r="72" spans="1:21" x14ac:dyDescent="0.25">
      <c r="A72" s="284"/>
      <c r="B72" s="353"/>
      <c r="C72" s="284"/>
      <c r="D72" s="282"/>
      <c r="E72" s="284"/>
      <c r="F72" s="430"/>
      <c r="G72" s="336"/>
      <c r="H72" s="7">
        <v>5</v>
      </c>
      <c r="I72" s="5" t="s">
        <v>367</v>
      </c>
      <c r="J72" s="10">
        <v>2</v>
      </c>
      <c r="K72" s="10">
        <v>0.5</v>
      </c>
      <c r="L72" s="10">
        <v>0.1</v>
      </c>
      <c r="M72" s="10">
        <v>1.3</v>
      </c>
      <c r="N72" s="339"/>
      <c r="O72" s="342"/>
      <c r="P72" s="342"/>
      <c r="Q72" s="342"/>
      <c r="R72" s="342"/>
      <c r="S72" s="342"/>
      <c r="T72" s="342"/>
      <c r="U72" s="350"/>
    </row>
    <row r="73" spans="1:21" x14ac:dyDescent="0.25">
      <c r="A73" s="329"/>
      <c r="B73" s="353"/>
      <c r="C73" s="284"/>
      <c r="D73" s="282"/>
      <c r="E73" s="284"/>
      <c r="F73" s="430"/>
      <c r="G73" s="336"/>
      <c r="H73" s="7">
        <v>6</v>
      </c>
      <c r="I73" s="5" t="s">
        <v>369</v>
      </c>
      <c r="J73" s="10">
        <v>7.9</v>
      </c>
      <c r="K73" s="10">
        <v>15.1</v>
      </c>
      <c r="L73" s="10">
        <v>9</v>
      </c>
      <c r="M73" s="10">
        <v>4.2</v>
      </c>
      <c r="N73" s="339"/>
      <c r="O73" s="342"/>
      <c r="P73" s="342"/>
      <c r="Q73" s="342"/>
      <c r="R73" s="342"/>
      <c r="S73" s="342"/>
      <c r="T73" s="342"/>
      <c r="U73" s="350"/>
    </row>
    <row r="74" spans="1:21" x14ac:dyDescent="0.25">
      <c r="A74" s="329"/>
      <c r="B74" s="362"/>
      <c r="C74" s="284"/>
      <c r="D74" s="283"/>
      <c r="E74" s="284"/>
      <c r="F74" s="430"/>
      <c r="G74" s="336"/>
      <c r="H74" s="427" t="s">
        <v>314</v>
      </c>
      <c r="I74" s="428"/>
      <c r="J74" s="101">
        <f>SUM(J68:J73)</f>
        <v>31.200000000000003</v>
      </c>
      <c r="K74" s="101">
        <f>SUM(K68:K73)</f>
        <v>42.4</v>
      </c>
      <c r="L74" s="101">
        <f>SUM(L68:L73)</f>
        <v>36.700000000000003</v>
      </c>
      <c r="M74" s="101">
        <f>SUM(M68:M73)</f>
        <v>15</v>
      </c>
      <c r="N74" s="339"/>
      <c r="O74" s="342"/>
      <c r="P74" s="342"/>
      <c r="Q74" s="342"/>
      <c r="R74" s="342"/>
      <c r="S74" s="342"/>
      <c r="T74" s="342"/>
      <c r="U74" s="351"/>
    </row>
    <row r="75" spans="1:21" ht="22.2" x14ac:dyDescent="0.25">
      <c r="A75" s="372" t="s">
        <v>370</v>
      </c>
      <c r="B75" s="373"/>
      <c r="C75" s="373"/>
      <c r="D75" s="373"/>
      <c r="E75" s="373"/>
      <c r="F75" s="373"/>
      <c r="G75" s="373"/>
      <c r="H75" s="373"/>
      <c r="I75" s="373"/>
      <c r="J75" s="373"/>
      <c r="K75" s="373"/>
      <c r="L75" s="373"/>
      <c r="M75" s="373"/>
      <c r="N75" s="373"/>
      <c r="O75" s="373"/>
      <c r="P75" s="373"/>
      <c r="Q75" s="373"/>
      <c r="R75" s="373"/>
      <c r="S75" s="373"/>
      <c r="T75" s="373"/>
      <c r="U75" s="429"/>
    </row>
    <row r="76" spans="1:21" x14ac:dyDescent="0.25">
      <c r="A76" s="7"/>
      <c r="B76" s="19" t="s">
        <v>308</v>
      </c>
      <c r="C76" s="7" t="s">
        <v>371</v>
      </c>
      <c r="D76" s="35"/>
      <c r="E76" s="7"/>
      <c r="F76" s="83"/>
      <c r="G76" s="68"/>
      <c r="H76" s="7"/>
      <c r="I76" s="5" t="s">
        <v>372</v>
      </c>
      <c r="J76" s="10"/>
      <c r="K76" s="10"/>
      <c r="L76" s="10"/>
      <c r="M76" s="10"/>
      <c r="N76" s="69">
        <f>(J76+K76+L76)/3</f>
        <v>0</v>
      </c>
      <c r="O76" s="10"/>
      <c r="P76" s="10"/>
      <c r="Q76" s="10"/>
      <c r="R76" s="10"/>
      <c r="S76" s="10"/>
      <c r="T76" s="10"/>
      <c r="U76" s="67"/>
    </row>
    <row r="77" spans="1:21" x14ac:dyDescent="0.25">
      <c r="A77" s="284"/>
      <c r="B77" s="361" t="s">
        <v>308</v>
      </c>
      <c r="C77" s="284" t="s">
        <v>373</v>
      </c>
      <c r="D77" s="281">
        <v>449747</v>
      </c>
      <c r="E77" s="284">
        <v>160</v>
      </c>
      <c r="F77" s="430">
        <v>231</v>
      </c>
      <c r="G77" s="336">
        <v>45273</v>
      </c>
      <c r="H77" s="7">
        <v>1</v>
      </c>
      <c r="I77" s="5" t="s">
        <v>374</v>
      </c>
      <c r="J77" s="10">
        <v>2.1</v>
      </c>
      <c r="K77" s="10">
        <v>3.9</v>
      </c>
      <c r="L77" s="10">
        <v>2.9</v>
      </c>
      <c r="M77" s="10">
        <v>0.9</v>
      </c>
      <c r="N77" s="339">
        <f>(J79+K79+L79)/3</f>
        <v>8.5333333333333332</v>
      </c>
      <c r="O77" s="342">
        <v>403</v>
      </c>
      <c r="P77" s="342">
        <v>402</v>
      </c>
      <c r="Q77" s="342">
        <v>403</v>
      </c>
      <c r="R77" s="342">
        <v>232.6721584834192</v>
      </c>
      <c r="S77" s="342">
        <v>232.09480821422957</v>
      </c>
      <c r="T77" s="342">
        <v>232.6721584834192</v>
      </c>
      <c r="U77" s="378">
        <f>MAX(J79:L79)/F68*100</f>
        <v>3.074792243767313</v>
      </c>
    </row>
    <row r="78" spans="1:21" x14ac:dyDescent="0.25">
      <c r="A78" s="284"/>
      <c r="B78" s="353"/>
      <c r="C78" s="284"/>
      <c r="D78" s="282"/>
      <c r="E78" s="284"/>
      <c r="F78" s="430"/>
      <c r="G78" s="336"/>
      <c r="H78" s="7">
        <v>2</v>
      </c>
      <c r="I78" s="5" t="s">
        <v>375</v>
      </c>
      <c r="J78" s="10">
        <v>5.0999999999999996</v>
      </c>
      <c r="K78" s="10">
        <v>7.2</v>
      </c>
      <c r="L78" s="10">
        <v>4.4000000000000004</v>
      </c>
      <c r="M78" s="10">
        <v>1.2</v>
      </c>
      <c r="N78" s="339"/>
      <c r="O78" s="342"/>
      <c r="P78" s="342"/>
      <c r="Q78" s="342"/>
      <c r="R78" s="342"/>
      <c r="S78" s="342"/>
      <c r="T78" s="342"/>
      <c r="U78" s="350"/>
    </row>
    <row r="79" spans="1:21" x14ac:dyDescent="0.25">
      <c r="A79" s="284"/>
      <c r="B79" s="353"/>
      <c r="C79" s="284"/>
      <c r="D79" s="282"/>
      <c r="E79" s="284"/>
      <c r="F79" s="430"/>
      <c r="G79" s="336"/>
      <c r="H79" s="427" t="s">
        <v>314</v>
      </c>
      <c r="I79" s="428"/>
      <c r="J79" s="101">
        <f>SUM(J77:J78)</f>
        <v>7.1999999999999993</v>
      </c>
      <c r="K79" s="101">
        <f>SUM(K77:K78)</f>
        <v>11.1</v>
      </c>
      <c r="L79" s="101">
        <f>SUM(L77:L78)</f>
        <v>7.3000000000000007</v>
      </c>
      <c r="M79" s="101">
        <f>SUM(M77:M78)</f>
        <v>2.1</v>
      </c>
      <c r="N79" s="339"/>
      <c r="O79" s="342"/>
      <c r="P79" s="342"/>
      <c r="Q79" s="342"/>
      <c r="R79" s="342"/>
      <c r="S79" s="342"/>
      <c r="T79" s="342"/>
      <c r="U79" s="350"/>
    </row>
    <row r="80" spans="1:21" x14ac:dyDescent="0.25">
      <c r="A80" s="284"/>
      <c r="B80" s="361" t="s">
        <v>308</v>
      </c>
      <c r="C80" s="284" t="s">
        <v>376</v>
      </c>
      <c r="D80" s="281" t="s">
        <v>377</v>
      </c>
      <c r="E80" s="284">
        <v>100</v>
      </c>
      <c r="F80" s="430">
        <v>144</v>
      </c>
      <c r="G80" s="336">
        <v>45273</v>
      </c>
      <c r="H80" s="7">
        <v>1</v>
      </c>
      <c r="I80" s="5" t="s">
        <v>249</v>
      </c>
      <c r="J80" s="10">
        <v>3</v>
      </c>
      <c r="K80" s="10">
        <v>3.2</v>
      </c>
      <c r="L80" s="10">
        <v>3.1</v>
      </c>
      <c r="M80" s="10">
        <v>0.7</v>
      </c>
      <c r="N80" s="339">
        <f>(J81+K81+L81)/3</f>
        <v>3.1</v>
      </c>
      <c r="O80" s="342">
        <v>406</v>
      </c>
      <c r="P80" s="342">
        <v>406</v>
      </c>
      <c r="Q80" s="342">
        <v>406</v>
      </c>
      <c r="R80" s="342">
        <v>234.40420929098806</v>
      </c>
      <c r="S80" s="342">
        <v>234.40420929098806</v>
      </c>
      <c r="T80" s="342">
        <v>234.40420929098806</v>
      </c>
      <c r="U80" s="378">
        <f>MAX(J81:L81)/F80*100</f>
        <v>2.2222222222222223</v>
      </c>
    </row>
    <row r="81" spans="1:21" x14ac:dyDescent="0.25">
      <c r="A81" s="284"/>
      <c r="B81" s="353"/>
      <c r="C81" s="284"/>
      <c r="D81" s="282"/>
      <c r="E81" s="284"/>
      <c r="F81" s="430"/>
      <c r="G81" s="336"/>
      <c r="H81" s="427" t="s">
        <v>314</v>
      </c>
      <c r="I81" s="428"/>
      <c r="J81" s="101">
        <f>SUM(J80)</f>
        <v>3</v>
      </c>
      <c r="K81" s="101">
        <f>SUM(K80)</f>
        <v>3.2</v>
      </c>
      <c r="L81" s="101">
        <f>SUM(L80)</f>
        <v>3.1</v>
      </c>
      <c r="M81" s="101">
        <f>SUM(M80)</f>
        <v>0.7</v>
      </c>
      <c r="N81" s="339"/>
      <c r="O81" s="342"/>
      <c r="P81" s="342"/>
      <c r="Q81" s="342"/>
      <c r="R81" s="342"/>
      <c r="S81" s="342"/>
      <c r="T81" s="342"/>
      <c r="U81" s="350"/>
    </row>
    <row r="82" spans="1:21" x14ac:dyDescent="0.25">
      <c r="A82" s="284"/>
      <c r="B82" s="361" t="s">
        <v>308</v>
      </c>
      <c r="C82" s="284" t="s">
        <v>378</v>
      </c>
      <c r="D82" s="281">
        <v>3363</v>
      </c>
      <c r="E82" s="284">
        <v>400</v>
      </c>
      <c r="F82" s="430">
        <v>577</v>
      </c>
      <c r="G82" s="336">
        <v>45273</v>
      </c>
      <c r="H82" s="7">
        <v>1</v>
      </c>
      <c r="I82" s="5" t="s">
        <v>379</v>
      </c>
      <c r="J82" s="10">
        <v>26</v>
      </c>
      <c r="K82" s="10">
        <v>18</v>
      </c>
      <c r="L82" s="10">
        <v>29</v>
      </c>
      <c r="M82" s="10">
        <v>8</v>
      </c>
      <c r="N82" s="339">
        <f>(J83+K83+L83)/3</f>
        <v>24.333333333333332</v>
      </c>
      <c r="O82" s="342">
        <v>400</v>
      </c>
      <c r="P82" s="342">
        <v>399</v>
      </c>
      <c r="Q82" s="342">
        <v>400</v>
      </c>
      <c r="R82" s="342">
        <v>230.94010767585033</v>
      </c>
      <c r="S82" s="342">
        <v>230.36275740666071</v>
      </c>
      <c r="T82" s="342">
        <v>230.94010767585033</v>
      </c>
      <c r="U82" s="378">
        <f>MAX(J83:L83)/F82*100</f>
        <v>5.0259965337954942</v>
      </c>
    </row>
    <row r="83" spans="1:21" x14ac:dyDescent="0.25">
      <c r="A83" s="284"/>
      <c r="B83" s="353"/>
      <c r="C83" s="284"/>
      <c r="D83" s="282"/>
      <c r="E83" s="284"/>
      <c r="F83" s="430"/>
      <c r="G83" s="336"/>
      <c r="H83" s="427" t="s">
        <v>314</v>
      </c>
      <c r="I83" s="428"/>
      <c r="J83" s="101">
        <f>SUM(J82)</f>
        <v>26</v>
      </c>
      <c r="K83" s="101">
        <f>SUM(K82)</f>
        <v>18</v>
      </c>
      <c r="L83" s="101">
        <f>SUM(L82)</f>
        <v>29</v>
      </c>
      <c r="M83" s="101">
        <f>SUM(M82)</f>
        <v>8</v>
      </c>
      <c r="N83" s="339"/>
      <c r="O83" s="342"/>
      <c r="P83" s="342"/>
      <c r="Q83" s="342"/>
      <c r="R83" s="342"/>
      <c r="S83" s="342"/>
      <c r="T83" s="342"/>
      <c r="U83" s="350"/>
    </row>
    <row r="84" spans="1:21" ht="22.2" x14ac:dyDescent="0.25">
      <c r="A84" s="372" t="s">
        <v>380</v>
      </c>
      <c r="B84" s="373"/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429"/>
    </row>
    <row r="85" spans="1:21" x14ac:dyDescent="0.25">
      <c r="A85" s="284"/>
      <c r="B85" s="361" t="s">
        <v>308</v>
      </c>
      <c r="C85" s="284" t="s">
        <v>381</v>
      </c>
      <c r="D85" s="281">
        <v>5754</v>
      </c>
      <c r="E85" s="284">
        <v>400</v>
      </c>
      <c r="F85" s="284">
        <v>577</v>
      </c>
      <c r="G85" s="336">
        <v>45273</v>
      </c>
      <c r="H85" s="7">
        <v>1</v>
      </c>
      <c r="I85" s="5" t="s">
        <v>382</v>
      </c>
      <c r="J85" s="10">
        <v>7.4</v>
      </c>
      <c r="K85" s="10">
        <v>5.0999999999999996</v>
      </c>
      <c r="L85" s="10">
        <v>10.1</v>
      </c>
      <c r="M85" s="10">
        <v>4.2</v>
      </c>
      <c r="N85" s="339">
        <f>(J86+K86+L86)/3</f>
        <v>7.5333333333333341</v>
      </c>
      <c r="O85" s="342">
        <v>398</v>
      </c>
      <c r="P85" s="342">
        <v>399</v>
      </c>
      <c r="Q85" s="342">
        <v>399</v>
      </c>
      <c r="R85" s="342">
        <v>229.78540713747105</v>
      </c>
      <c r="S85" s="342">
        <v>230.36275740666071</v>
      </c>
      <c r="T85" s="342">
        <v>230.36275740666071</v>
      </c>
      <c r="U85" s="378">
        <f>MAX(J86:L86)/F85*100</f>
        <v>1.7504332755632581</v>
      </c>
    </row>
    <row r="86" spans="1:21" x14ac:dyDescent="0.25">
      <c r="A86" s="284"/>
      <c r="B86" s="353"/>
      <c r="C86" s="284"/>
      <c r="D86" s="282"/>
      <c r="E86" s="284"/>
      <c r="F86" s="284"/>
      <c r="G86" s="336"/>
      <c r="H86" s="427" t="s">
        <v>314</v>
      </c>
      <c r="I86" s="428"/>
      <c r="J86" s="101">
        <f>SUM(J85)</f>
        <v>7.4</v>
      </c>
      <c r="K86" s="101">
        <f>SUM(K85)</f>
        <v>5.0999999999999996</v>
      </c>
      <c r="L86" s="101">
        <f>SUM(L85)</f>
        <v>10.1</v>
      </c>
      <c r="M86" s="101">
        <f>SUM(M85)</f>
        <v>4.2</v>
      </c>
      <c r="N86" s="339"/>
      <c r="O86" s="342"/>
      <c r="P86" s="342"/>
      <c r="Q86" s="342"/>
      <c r="R86" s="342"/>
      <c r="S86" s="342"/>
      <c r="T86" s="342"/>
      <c r="U86" s="350"/>
    </row>
    <row r="87" spans="1:21" ht="22.2" x14ac:dyDescent="0.25">
      <c r="A87" s="372" t="s">
        <v>383</v>
      </c>
      <c r="B87" s="373"/>
      <c r="C87" s="373"/>
      <c r="D87" s="373"/>
      <c r="E87" s="373"/>
      <c r="F87" s="373"/>
      <c r="G87" s="373"/>
      <c r="H87" s="373"/>
      <c r="I87" s="373"/>
      <c r="J87" s="373"/>
      <c r="K87" s="373"/>
      <c r="L87" s="373"/>
      <c r="M87" s="373"/>
      <c r="N87" s="373"/>
      <c r="O87" s="373"/>
      <c r="P87" s="373"/>
      <c r="Q87" s="373"/>
      <c r="R87" s="373"/>
      <c r="S87" s="373"/>
      <c r="T87" s="373"/>
      <c r="U87" s="429"/>
    </row>
    <row r="88" spans="1:21" x14ac:dyDescent="0.25">
      <c r="A88" s="284"/>
      <c r="B88" s="361" t="s">
        <v>308</v>
      </c>
      <c r="C88" s="284" t="s">
        <v>384</v>
      </c>
      <c r="D88" s="281">
        <v>3628</v>
      </c>
      <c r="E88" s="284">
        <v>250</v>
      </c>
      <c r="F88" s="284">
        <v>361</v>
      </c>
      <c r="G88" s="336">
        <v>45273</v>
      </c>
      <c r="H88" s="7">
        <v>1</v>
      </c>
      <c r="I88" s="5"/>
      <c r="J88" s="10">
        <v>8</v>
      </c>
      <c r="K88" s="10">
        <v>7.9</v>
      </c>
      <c r="L88" s="10">
        <v>9.1</v>
      </c>
      <c r="M88" s="10">
        <v>2</v>
      </c>
      <c r="N88" s="339">
        <f>(J89+K89+L89)/3</f>
        <v>8.3333333333333339</v>
      </c>
      <c r="O88" s="342">
        <v>408</v>
      </c>
      <c r="P88" s="342">
        <v>408</v>
      </c>
      <c r="Q88" s="342">
        <v>408</v>
      </c>
      <c r="R88" s="342">
        <v>235.55890982936734</v>
      </c>
      <c r="S88" s="342">
        <v>235.55890982936734</v>
      </c>
      <c r="T88" s="342">
        <v>235.55890982936734</v>
      </c>
      <c r="U88" s="378">
        <f>MAX(J89:L89)/F88*100</f>
        <v>2.520775623268698</v>
      </c>
    </row>
    <row r="89" spans="1:21" x14ac:dyDescent="0.25">
      <c r="A89" s="284"/>
      <c r="B89" s="353"/>
      <c r="C89" s="284"/>
      <c r="D89" s="282"/>
      <c r="E89" s="284"/>
      <c r="F89" s="284"/>
      <c r="G89" s="336"/>
      <c r="H89" s="427" t="s">
        <v>314</v>
      </c>
      <c r="I89" s="428"/>
      <c r="J89" s="101">
        <f>SUM(J88)</f>
        <v>8</v>
      </c>
      <c r="K89" s="101">
        <f>SUM(K88)</f>
        <v>7.9</v>
      </c>
      <c r="L89" s="101">
        <f>SUM(L88)</f>
        <v>9.1</v>
      </c>
      <c r="M89" s="101">
        <f>SUM(M88)</f>
        <v>2</v>
      </c>
      <c r="N89" s="339"/>
      <c r="O89" s="342"/>
      <c r="P89" s="342"/>
      <c r="Q89" s="342"/>
      <c r="R89" s="342"/>
      <c r="S89" s="342"/>
      <c r="T89" s="342"/>
      <c r="U89" s="350"/>
    </row>
    <row r="90" spans="1:21" x14ac:dyDescent="0.25">
      <c r="A90" s="7"/>
      <c r="B90" s="19" t="s">
        <v>308</v>
      </c>
      <c r="C90" s="7" t="s">
        <v>385</v>
      </c>
      <c r="D90" s="35">
        <v>18590</v>
      </c>
      <c r="E90" s="7">
        <v>630</v>
      </c>
      <c r="F90" s="7">
        <v>909</v>
      </c>
      <c r="G90" s="336">
        <v>45273</v>
      </c>
      <c r="H90" s="7"/>
      <c r="I90" s="5"/>
      <c r="J90" s="10">
        <v>0</v>
      </c>
      <c r="K90" s="10">
        <v>0</v>
      </c>
      <c r="L90" s="10">
        <v>0</v>
      </c>
      <c r="M90" s="10">
        <v>0</v>
      </c>
      <c r="N90" s="69">
        <f>(J90+K90+L90)/3</f>
        <v>0</v>
      </c>
      <c r="O90" s="10">
        <v>400</v>
      </c>
      <c r="P90" s="10">
        <v>400</v>
      </c>
      <c r="Q90" s="10">
        <v>400</v>
      </c>
      <c r="R90" s="10">
        <v>230.94010767585033</v>
      </c>
      <c r="S90" s="10">
        <v>230.94010767585033</v>
      </c>
      <c r="T90" s="10">
        <v>230.94010767585033</v>
      </c>
      <c r="U90" s="67">
        <f>(N90/F90)*100</f>
        <v>0</v>
      </c>
    </row>
    <row r="91" spans="1:21" x14ac:dyDescent="0.25">
      <c r="A91" s="7"/>
      <c r="B91" s="19" t="s">
        <v>308</v>
      </c>
      <c r="C91" s="7" t="s">
        <v>386</v>
      </c>
      <c r="D91" s="35">
        <v>559995</v>
      </c>
      <c r="E91" s="7">
        <v>100</v>
      </c>
      <c r="F91" s="7">
        <v>144</v>
      </c>
      <c r="G91" s="336"/>
      <c r="H91" s="7"/>
      <c r="I91" s="5"/>
      <c r="J91" s="10">
        <v>0</v>
      </c>
      <c r="K91" s="10">
        <v>0</v>
      </c>
      <c r="L91" s="10">
        <v>0</v>
      </c>
      <c r="M91" s="10">
        <v>0</v>
      </c>
      <c r="N91" s="69">
        <f>(J91+K91+L91)/3</f>
        <v>0</v>
      </c>
      <c r="O91" s="10">
        <v>400</v>
      </c>
      <c r="P91" s="10">
        <v>400</v>
      </c>
      <c r="Q91" s="10">
        <v>400</v>
      </c>
      <c r="R91" s="10">
        <v>230.94010767585033</v>
      </c>
      <c r="S91" s="10">
        <v>230.94010767585033</v>
      </c>
      <c r="T91" s="10">
        <v>230.94010767585033</v>
      </c>
      <c r="U91" s="67">
        <f>(N91/F91)*100</f>
        <v>0</v>
      </c>
    </row>
    <row r="92" spans="1:21" ht="22.2" x14ac:dyDescent="0.25">
      <c r="A92" s="372" t="s">
        <v>387</v>
      </c>
      <c r="B92" s="373"/>
      <c r="C92" s="373"/>
      <c r="D92" s="373"/>
      <c r="E92" s="373"/>
      <c r="F92" s="373"/>
      <c r="G92" s="373"/>
      <c r="H92" s="373"/>
      <c r="I92" s="373"/>
      <c r="J92" s="373"/>
      <c r="K92" s="373"/>
      <c r="L92" s="373"/>
      <c r="M92" s="373"/>
      <c r="N92" s="373"/>
      <c r="O92" s="373"/>
      <c r="P92" s="373"/>
      <c r="Q92" s="373"/>
      <c r="R92" s="373"/>
      <c r="S92" s="373"/>
      <c r="T92" s="373"/>
      <c r="U92" s="429"/>
    </row>
    <row r="93" spans="1:21" x14ac:dyDescent="0.25">
      <c r="A93" s="284"/>
      <c r="B93" s="361" t="s">
        <v>308</v>
      </c>
      <c r="C93" s="284" t="s">
        <v>2</v>
      </c>
      <c r="D93" s="281">
        <v>747673</v>
      </c>
      <c r="E93" s="284">
        <v>250</v>
      </c>
      <c r="F93" s="284">
        <v>361</v>
      </c>
      <c r="G93" s="336">
        <v>45273</v>
      </c>
      <c r="H93" s="7">
        <v>1</v>
      </c>
      <c r="I93" s="5" t="s">
        <v>388</v>
      </c>
      <c r="J93" s="10">
        <v>10</v>
      </c>
      <c r="K93" s="10">
        <v>11</v>
      </c>
      <c r="L93" s="10">
        <v>8</v>
      </c>
      <c r="M93" s="10">
        <v>3</v>
      </c>
      <c r="N93" s="339">
        <f>(J94+K94+L94)/3</f>
        <v>9.6666666666666661</v>
      </c>
      <c r="O93" s="342">
        <v>402</v>
      </c>
      <c r="P93" s="342">
        <v>403</v>
      </c>
      <c r="Q93" s="342">
        <v>403</v>
      </c>
      <c r="R93" s="342">
        <v>232.09480821422957</v>
      </c>
      <c r="S93" s="342">
        <v>232.6721584834192</v>
      </c>
      <c r="T93" s="342">
        <v>232.6721584834192</v>
      </c>
      <c r="U93" s="378">
        <f>MAX(J94:L94)/F93*100</f>
        <v>3.0470914127423825</v>
      </c>
    </row>
    <row r="94" spans="1:21" x14ac:dyDescent="0.25">
      <c r="A94" s="284"/>
      <c r="B94" s="362"/>
      <c r="C94" s="284"/>
      <c r="D94" s="283"/>
      <c r="E94" s="284"/>
      <c r="F94" s="284"/>
      <c r="G94" s="336"/>
      <c r="H94" s="427" t="s">
        <v>314</v>
      </c>
      <c r="I94" s="428"/>
      <c r="J94" s="101">
        <f>SUM(J93)</f>
        <v>10</v>
      </c>
      <c r="K94" s="101">
        <f>SUM(K93)</f>
        <v>11</v>
      </c>
      <c r="L94" s="101">
        <f>SUM(L93)</f>
        <v>8</v>
      </c>
      <c r="M94" s="101">
        <f>SUM(M93)</f>
        <v>3</v>
      </c>
      <c r="N94" s="339"/>
      <c r="O94" s="342"/>
      <c r="P94" s="342"/>
      <c r="Q94" s="342"/>
      <c r="R94" s="342"/>
      <c r="S94" s="342"/>
      <c r="T94" s="342"/>
      <c r="U94" s="351"/>
    </row>
    <row r="95" spans="1:21" x14ac:dyDescent="0.25">
      <c r="C95" s="64"/>
      <c r="D95" s="64"/>
      <c r="E95" s="64"/>
      <c r="F95" s="64"/>
      <c r="G95" s="86"/>
      <c r="H95" s="64"/>
      <c r="I95" s="87"/>
      <c r="J95" s="88"/>
      <c r="K95" s="88"/>
      <c r="L95" s="88"/>
      <c r="M95" s="88"/>
      <c r="N95" s="89"/>
      <c r="O95" s="90"/>
      <c r="P95" s="90"/>
      <c r="Q95" s="90"/>
      <c r="R95" s="90"/>
      <c r="S95" s="90"/>
      <c r="T95" s="90"/>
      <c r="U95" s="89"/>
    </row>
    <row r="96" spans="1:21" x14ac:dyDescent="0.25">
      <c r="C96" s="64"/>
      <c r="D96" s="64"/>
      <c r="E96" s="64"/>
      <c r="F96" s="64"/>
      <c r="G96" s="86"/>
      <c r="H96" s="64"/>
      <c r="I96" s="87"/>
      <c r="J96" s="88"/>
      <c r="K96" s="88"/>
      <c r="L96" s="88"/>
      <c r="M96" s="88"/>
      <c r="N96" s="89"/>
      <c r="O96" s="90"/>
      <c r="P96" s="90"/>
      <c r="Q96" s="90"/>
      <c r="R96" s="90"/>
      <c r="S96" s="90"/>
      <c r="T96" s="90"/>
      <c r="U96" s="89"/>
    </row>
    <row r="97" spans="1:21" x14ac:dyDescent="0.25">
      <c r="C97" s="64"/>
      <c r="D97" s="64"/>
      <c r="E97" s="64"/>
      <c r="F97" s="64"/>
      <c r="G97" s="86"/>
      <c r="H97" s="64"/>
      <c r="I97" s="87"/>
      <c r="J97" s="88"/>
      <c r="K97" s="88"/>
      <c r="L97" s="88"/>
      <c r="M97" s="88"/>
      <c r="N97" s="89"/>
      <c r="O97" s="90"/>
      <c r="P97" s="90"/>
      <c r="Q97" s="90"/>
      <c r="R97" s="90"/>
      <c r="S97" s="90"/>
      <c r="T97" s="90"/>
      <c r="U97" s="89"/>
    </row>
    <row r="98" spans="1:21" x14ac:dyDescent="0.25">
      <c r="C98" s="64"/>
      <c r="D98" s="64"/>
      <c r="E98" s="64"/>
      <c r="F98" s="64"/>
      <c r="G98" s="86"/>
      <c r="H98" s="64"/>
      <c r="I98" s="87"/>
      <c r="J98" s="88"/>
      <c r="K98" s="88"/>
      <c r="L98" s="88"/>
      <c r="M98" s="88"/>
      <c r="N98" s="89"/>
      <c r="O98" s="90"/>
      <c r="P98" s="90"/>
      <c r="Q98" s="90"/>
      <c r="R98" s="90"/>
      <c r="S98" s="90"/>
      <c r="T98" s="90"/>
      <c r="U98" s="89"/>
    </row>
    <row r="99" spans="1:21" x14ac:dyDescent="0.25">
      <c r="C99" s="64"/>
      <c r="D99" s="64"/>
      <c r="E99" s="64"/>
      <c r="F99" s="64"/>
      <c r="G99" s="86"/>
      <c r="H99" s="64"/>
      <c r="I99" s="87"/>
      <c r="J99" s="88"/>
      <c r="K99" s="88"/>
      <c r="L99" s="88"/>
      <c r="M99" s="88"/>
      <c r="N99" s="89"/>
      <c r="O99" s="90"/>
      <c r="P99" s="90"/>
      <c r="Q99" s="90"/>
      <c r="R99" s="90"/>
      <c r="S99" s="90"/>
      <c r="T99" s="90"/>
      <c r="U99" s="89"/>
    </row>
    <row r="100" spans="1:21" x14ac:dyDescent="0.25">
      <c r="C100" s="64"/>
      <c r="D100" s="64"/>
      <c r="E100" s="64"/>
      <c r="F100" s="64"/>
      <c r="G100" s="86"/>
      <c r="H100" s="64"/>
      <c r="I100" s="87"/>
      <c r="J100" s="88"/>
      <c r="K100" s="88"/>
      <c r="L100" s="88"/>
      <c r="M100" s="88"/>
      <c r="N100" s="89"/>
      <c r="O100" s="90"/>
      <c r="P100" s="90"/>
      <c r="Q100" s="90"/>
      <c r="R100" s="90"/>
      <c r="S100" s="90"/>
      <c r="T100" s="90"/>
      <c r="U100" s="89"/>
    </row>
    <row r="101" spans="1:21" x14ac:dyDescent="0.25">
      <c r="C101" s="64"/>
      <c r="D101" s="64"/>
      <c r="E101" s="64"/>
      <c r="F101" s="64"/>
      <c r="G101" s="86"/>
      <c r="H101" s="64"/>
      <c r="I101" s="87"/>
      <c r="J101" s="88"/>
      <c r="K101" s="88"/>
      <c r="L101" s="88"/>
      <c r="M101" s="88"/>
      <c r="N101" s="89"/>
      <c r="O101" s="90"/>
      <c r="P101" s="90"/>
      <c r="Q101" s="90"/>
      <c r="R101" s="90"/>
      <c r="S101" s="90"/>
      <c r="T101" s="90"/>
      <c r="U101" s="89"/>
    </row>
    <row r="104" spans="1:21" ht="15" customHeight="1" x14ac:dyDescent="0.25">
      <c r="A104" s="287" t="s">
        <v>41</v>
      </c>
      <c r="B104" s="287"/>
      <c r="C104" s="287"/>
      <c r="D104" s="288" t="s">
        <v>459</v>
      </c>
      <c r="E104" s="288"/>
      <c r="F104" s="288"/>
      <c r="G104" s="288"/>
      <c r="H104" s="21" t="s">
        <v>460</v>
      </c>
      <c r="I104" s="21"/>
    </row>
    <row r="106" spans="1:21" ht="13.2" x14ac:dyDescent="0.25">
      <c r="A106" s="287" t="s">
        <v>40</v>
      </c>
      <c r="B106" s="287"/>
      <c r="C106" s="287"/>
      <c r="D106" s="288" t="s">
        <v>461</v>
      </c>
      <c r="E106" s="288"/>
      <c r="F106" s="288"/>
      <c r="G106" s="288"/>
      <c r="H106" s="21" t="s">
        <v>462</v>
      </c>
      <c r="I106" s="21"/>
    </row>
  </sheetData>
  <mergeCells count="388">
    <mergeCell ref="N20:N21"/>
    <mergeCell ref="O20:O21"/>
    <mergeCell ref="A1:U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M3"/>
    <mergeCell ref="N3:N5"/>
    <mergeCell ref="O3:T3"/>
    <mergeCell ref="U3:U5"/>
    <mergeCell ref="J4:J5"/>
    <mergeCell ref="K4:K5"/>
    <mergeCell ref="L4:L5"/>
    <mergeCell ref="M4:M5"/>
    <mergeCell ref="O4:Q4"/>
    <mergeCell ref="R4:T4"/>
    <mergeCell ref="N18:N19"/>
    <mergeCell ref="O18:O19"/>
    <mergeCell ref="A7:U7"/>
    <mergeCell ref="A8:U8"/>
    <mergeCell ref="A9:A16"/>
    <mergeCell ref="B9:B16"/>
    <mergeCell ref="C9:C16"/>
    <mergeCell ref="D9:D16"/>
    <mergeCell ref="E9:E16"/>
    <mergeCell ref="F9:F16"/>
    <mergeCell ref="G9:G16"/>
    <mergeCell ref="N9:N16"/>
    <mergeCell ref="U9:U16"/>
    <mergeCell ref="H16:I16"/>
    <mergeCell ref="O9:O16"/>
    <mergeCell ref="P9:P16"/>
    <mergeCell ref="Q9:Q16"/>
    <mergeCell ref="R9:R16"/>
    <mergeCell ref="S9:S16"/>
    <mergeCell ref="T9:T16"/>
    <mergeCell ref="A17:U17"/>
    <mergeCell ref="A18:A19"/>
    <mergeCell ref="B18:B19"/>
    <mergeCell ref="C18:C19"/>
    <mergeCell ref="D18:D19"/>
    <mergeCell ref="E18:E19"/>
    <mergeCell ref="F18:F19"/>
    <mergeCell ref="G18:G19"/>
    <mergeCell ref="T20:T21"/>
    <mergeCell ref="U20:U21"/>
    <mergeCell ref="H21:I21"/>
    <mergeCell ref="P20:P21"/>
    <mergeCell ref="Q20:Q21"/>
    <mergeCell ref="R20:R21"/>
    <mergeCell ref="S20:S21"/>
    <mergeCell ref="T18:T19"/>
    <mergeCell ref="U18:U19"/>
    <mergeCell ref="H19:I19"/>
    <mergeCell ref="P18:P19"/>
    <mergeCell ref="Q18:Q19"/>
    <mergeCell ref="R18:R19"/>
    <mergeCell ref="S18:S19"/>
    <mergeCell ref="F20:F21"/>
    <mergeCell ref="G20:G21"/>
    <mergeCell ref="G30:G32"/>
    <mergeCell ref="N30:N32"/>
    <mergeCell ref="O30:O32"/>
    <mergeCell ref="T22:T28"/>
    <mergeCell ref="U22:U28"/>
    <mergeCell ref="H28:I28"/>
    <mergeCell ref="A20:A21"/>
    <mergeCell ref="B20:B21"/>
    <mergeCell ref="C20:C21"/>
    <mergeCell ref="D20:D21"/>
    <mergeCell ref="E20:E21"/>
    <mergeCell ref="N22:N28"/>
    <mergeCell ref="O22:O28"/>
    <mergeCell ref="P22:P28"/>
    <mergeCell ref="Q22:Q28"/>
    <mergeCell ref="R22:R28"/>
    <mergeCell ref="S22:S28"/>
    <mergeCell ref="A22:A28"/>
    <mergeCell ref="B22:B28"/>
    <mergeCell ref="C22:C28"/>
    <mergeCell ref="D22:D28"/>
    <mergeCell ref="E22:E28"/>
    <mergeCell ref="F22:F28"/>
    <mergeCell ref="G22:G28"/>
    <mergeCell ref="A29:U29"/>
    <mergeCell ref="A30:A32"/>
    <mergeCell ref="B30:B32"/>
    <mergeCell ref="C30:C32"/>
    <mergeCell ref="D30:D32"/>
    <mergeCell ref="E30:E32"/>
    <mergeCell ref="F30:F32"/>
    <mergeCell ref="H32:I32"/>
    <mergeCell ref="S33:S34"/>
    <mergeCell ref="T33:T34"/>
    <mergeCell ref="U33:U34"/>
    <mergeCell ref="H34:I34"/>
    <mergeCell ref="P33:P34"/>
    <mergeCell ref="Q33:Q34"/>
    <mergeCell ref="R33:R34"/>
    <mergeCell ref="S30:S32"/>
    <mergeCell ref="T30:T32"/>
    <mergeCell ref="U30:U32"/>
    <mergeCell ref="P30:P32"/>
    <mergeCell ref="Q30:Q32"/>
    <mergeCell ref="R30:R32"/>
    <mergeCell ref="B33:B34"/>
    <mergeCell ref="C33:C34"/>
    <mergeCell ref="D33:D34"/>
    <mergeCell ref="A35:A37"/>
    <mergeCell ref="B35:B37"/>
    <mergeCell ref="C35:C37"/>
    <mergeCell ref="D35:D37"/>
    <mergeCell ref="E35:E37"/>
    <mergeCell ref="F35:F37"/>
    <mergeCell ref="G33:G34"/>
    <mergeCell ref="N33:N34"/>
    <mergeCell ref="O33:O34"/>
    <mergeCell ref="E33:E34"/>
    <mergeCell ref="F33:F34"/>
    <mergeCell ref="S35:S37"/>
    <mergeCell ref="T35:T37"/>
    <mergeCell ref="U35:U37"/>
    <mergeCell ref="H37:I37"/>
    <mergeCell ref="P35:P37"/>
    <mergeCell ref="Q35:Q37"/>
    <mergeCell ref="R35:R37"/>
    <mergeCell ref="A33:A34"/>
    <mergeCell ref="Q41:Q44"/>
    <mergeCell ref="R41:R44"/>
    <mergeCell ref="A38:A40"/>
    <mergeCell ref="B38:B40"/>
    <mergeCell ref="C38:C40"/>
    <mergeCell ref="D38:D40"/>
    <mergeCell ref="E38:E40"/>
    <mergeCell ref="F38:F40"/>
    <mergeCell ref="G35:G37"/>
    <mergeCell ref="N35:N37"/>
    <mergeCell ref="O35:O37"/>
    <mergeCell ref="G41:G44"/>
    <mergeCell ref="N41:N44"/>
    <mergeCell ref="O41:O44"/>
    <mergeCell ref="S38:S40"/>
    <mergeCell ref="T38:T40"/>
    <mergeCell ref="U38:U40"/>
    <mergeCell ref="H40:I40"/>
    <mergeCell ref="A41:A44"/>
    <mergeCell ref="B41:B44"/>
    <mergeCell ref="C41:C44"/>
    <mergeCell ref="D41:D44"/>
    <mergeCell ref="E41:E44"/>
    <mergeCell ref="F41:F44"/>
    <mergeCell ref="G38:G40"/>
    <mergeCell ref="N38:N40"/>
    <mergeCell ref="O38:O40"/>
    <mergeCell ref="P38:P40"/>
    <mergeCell ref="Q38:Q40"/>
    <mergeCell ref="R38:R40"/>
    <mergeCell ref="S41:S44"/>
    <mergeCell ref="T41:T44"/>
    <mergeCell ref="U41:U44"/>
    <mergeCell ref="H44:I44"/>
    <mergeCell ref="P41:P44"/>
    <mergeCell ref="B45:B46"/>
    <mergeCell ref="C45:C46"/>
    <mergeCell ref="D45:D46"/>
    <mergeCell ref="E45:E46"/>
    <mergeCell ref="F45:F46"/>
    <mergeCell ref="F48:F49"/>
    <mergeCell ref="G48:G50"/>
    <mergeCell ref="N48:N49"/>
    <mergeCell ref="O48:O49"/>
    <mergeCell ref="S45:S46"/>
    <mergeCell ref="T45:T46"/>
    <mergeCell ref="U45:U46"/>
    <mergeCell ref="H46:I46"/>
    <mergeCell ref="A47:U47"/>
    <mergeCell ref="A48:A50"/>
    <mergeCell ref="B48:B50"/>
    <mergeCell ref="C48:C50"/>
    <mergeCell ref="D48:D49"/>
    <mergeCell ref="E48:E49"/>
    <mergeCell ref="G45:G46"/>
    <mergeCell ref="N45:N46"/>
    <mergeCell ref="O45:O46"/>
    <mergeCell ref="P45:P46"/>
    <mergeCell ref="Q45:Q46"/>
    <mergeCell ref="R45:R46"/>
    <mergeCell ref="R48:R49"/>
    <mergeCell ref="S48:S49"/>
    <mergeCell ref="T48:T49"/>
    <mergeCell ref="U48:U49"/>
    <mergeCell ref="H49:I49"/>
    <mergeCell ref="P48:P49"/>
    <mergeCell ref="Q48:Q49"/>
    <mergeCell ref="A45:A46"/>
    <mergeCell ref="R51:R54"/>
    <mergeCell ref="S51:S54"/>
    <mergeCell ref="T51:T54"/>
    <mergeCell ref="U51:U54"/>
    <mergeCell ref="H54:I54"/>
    <mergeCell ref="A55:U55"/>
    <mergeCell ref="F51:F53"/>
    <mergeCell ref="G51:G54"/>
    <mergeCell ref="N51:N54"/>
    <mergeCell ref="O51:O54"/>
    <mergeCell ref="P51:P54"/>
    <mergeCell ref="Q51:Q54"/>
    <mergeCell ref="A51:A54"/>
    <mergeCell ref="B51:B54"/>
    <mergeCell ref="C51:C54"/>
    <mergeCell ref="D51:D53"/>
    <mergeCell ref="E51:E53"/>
    <mergeCell ref="S56:S59"/>
    <mergeCell ref="T56:T59"/>
    <mergeCell ref="U56:U59"/>
    <mergeCell ref="H59:I59"/>
    <mergeCell ref="A60:A63"/>
    <mergeCell ref="B60:B63"/>
    <mergeCell ref="C60:C63"/>
    <mergeCell ref="D60:D63"/>
    <mergeCell ref="E60:E63"/>
    <mergeCell ref="F60:F63"/>
    <mergeCell ref="G56:G59"/>
    <mergeCell ref="N56:N59"/>
    <mergeCell ref="O56:O59"/>
    <mergeCell ref="P56:P59"/>
    <mergeCell ref="Q56:Q59"/>
    <mergeCell ref="R56:R59"/>
    <mergeCell ref="A56:A59"/>
    <mergeCell ref="B56:B59"/>
    <mergeCell ref="C56:C59"/>
    <mergeCell ref="D56:D59"/>
    <mergeCell ref="E56:E59"/>
    <mergeCell ref="F56:F59"/>
    <mergeCell ref="S60:S63"/>
    <mergeCell ref="T60:T63"/>
    <mergeCell ref="U60:U63"/>
    <mergeCell ref="H63:I63"/>
    <mergeCell ref="A64:A66"/>
    <mergeCell ref="B64:B66"/>
    <mergeCell ref="C64:C66"/>
    <mergeCell ref="D64:D66"/>
    <mergeCell ref="E64:E66"/>
    <mergeCell ref="F64:F66"/>
    <mergeCell ref="G60:G63"/>
    <mergeCell ref="N60:N63"/>
    <mergeCell ref="O60:O63"/>
    <mergeCell ref="P60:P63"/>
    <mergeCell ref="Q60:Q63"/>
    <mergeCell ref="R60:R63"/>
    <mergeCell ref="S64:S66"/>
    <mergeCell ref="T64:T66"/>
    <mergeCell ref="U64:U66"/>
    <mergeCell ref="H66:I66"/>
    <mergeCell ref="A67:U67"/>
    <mergeCell ref="A68:A74"/>
    <mergeCell ref="B68:B74"/>
    <mergeCell ref="C68:C74"/>
    <mergeCell ref="D68:D74"/>
    <mergeCell ref="E68:E74"/>
    <mergeCell ref="G64:G66"/>
    <mergeCell ref="N64:N66"/>
    <mergeCell ref="O64:O66"/>
    <mergeCell ref="P64:P66"/>
    <mergeCell ref="Q64:Q66"/>
    <mergeCell ref="R64:R66"/>
    <mergeCell ref="R68:R74"/>
    <mergeCell ref="S68:S74"/>
    <mergeCell ref="T68:T74"/>
    <mergeCell ref="U68:U74"/>
    <mergeCell ref="H74:I74"/>
    <mergeCell ref="A75:U75"/>
    <mergeCell ref="F68:F74"/>
    <mergeCell ref="G68:G74"/>
    <mergeCell ref="N68:N74"/>
    <mergeCell ref="O68:O74"/>
    <mergeCell ref="P68:P74"/>
    <mergeCell ref="Q68:Q74"/>
    <mergeCell ref="S77:S79"/>
    <mergeCell ref="T77:T79"/>
    <mergeCell ref="U77:U79"/>
    <mergeCell ref="H79:I79"/>
    <mergeCell ref="P77:P79"/>
    <mergeCell ref="Q77:Q79"/>
    <mergeCell ref="R77:R79"/>
    <mergeCell ref="E80:E81"/>
    <mergeCell ref="F80:F81"/>
    <mergeCell ref="G77:G79"/>
    <mergeCell ref="N77:N79"/>
    <mergeCell ref="O77:O79"/>
    <mergeCell ref="A77:A79"/>
    <mergeCell ref="B77:B79"/>
    <mergeCell ref="C77:C79"/>
    <mergeCell ref="D77:D79"/>
    <mergeCell ref="E77:E79"/>
    <mergeCell ref="F77:F79"/>
    <mergeCell ref="S80:S81"/>
    <mergeCell ref="T80:T81"/>
    <mergeCell ref="U80:U81"/>
    <mergeCell ref="H81:I81"/>
    <mergeCell ref="A82:A83"/>
    <mergeCell ref="B82:B83"/>
    <mergeCell ref="C82:C83"/>
    <mergeCell ref="D82:D83"/>
    <mergeCell ref="E82:E83"/>
    <mergeCell ref="F82:F83"/>
    <mergeCell ref="G80:G81"/>
    <mergeCell ref="N80:N81"/>
    <mergeCell ref="O80:O81"/>
    <mergeCell ref="P80:P81"/>
    <mergeCell ref="Q80:Q81"/>
    <mergeCell ref="R80:R81"/>
    <mergeCell ref="S82:S83"/>
    <mergeCell ref="T82:T83"/>
    <mergeCell ref="U82:U83"/>
    <mergeCell ref="H83:I83"/>
    <mergeCell ref="A80:A81"/>
    <mergeCell ref="B80:B81"/>
    <mergeCell ref="C80:C81"/>
    <mergeCell ref="D80:D81"/>
    <mergeCell ref="A84:U84"/>
    <mergeCell ref="A85:A86"/>
    <mergeCell ref="B85:B86"/>
    <mergeCell ref="C85:C86"/>
    <mergeCell ref="D85:D86"/>
    <mergeCell ref="E85:E86"/>
    <mergeCell ref="G82:G83"/>
    <mergeCell ref="N82:N83"/>
    <mergeCell ref="O82:O83"/>
    <mergeCell ref="P82:P83"/>
    <mergeCell ref="Q82:Q83"/>
    <mergeCell ref="R82:R83"/>
    <mergeCell ref="R85:R86"/>
    <mergeCell ref="S85:S86"/>
    <mergeCell ref="T85:T86"/>
    <mergeCell ref="U85:U86"/>
    <mergeCell ref="H86:I86"/>
    <mergeCell ref="A87:U87"/>
    <mergeCell ref="F85:F86"/>
    <mergeCell ref="G85:G86"/>
    <mergeCell ref="N85:N86"/>
    <mergeCell ref="O85:O86"/>
    <mergeCell ref="P85:P86"/>
    <mergeCell ref="Q85:Q86"/>
    <mergeCell ref="S88:S89"/>
    <mergeCell ref="T88:T89"/>
    <mergeCell ref="U88:U89"/>
    <mergeCell ref="H89:I89"/>
    <mergeCell ref="A92:U92"/>
    <mergeCell ref="A93:A94"/>
    <mergeCell ref="B93:B94"/>
    <mergeCell ref="C93:C94"/>
    <mergeCell ref="D93:D94"/>
    <mergeCell ref="E93:E94"/>
    <mergeCell ref="G88:G89"/>
    <mergeCell ref="N88:N89"/>
    <mergeCell ref="O88:O89"/>
    <mergeCell ref="P88:P89"/>
    <mergeCell ref="Q88:Q89"/>
    <mergeCell ref="R88:R89"/>
    <mergeCell ref="A88:A89"/>
    <mergeCell ref="B88:B89"/>
    <mergeCell ref="C88:C89"/>
    <mergeCell ref="D88:D89"/>
    <mergeCell ref="E88:E89"/>
    <mergeCell ref="F88:F89"/>
    <mergeCell ref="G90:G91"/>
    <mergeCell ref="A106:C106"/>
    <mergeCell ref="D106:G106"/>
    <mergeCell ref="R93:R94"/>
    <mergeCell ref="S93:S94"/>
    <mergeCell ref="T93:T94"/>
    <mergeCell ref="U93:U94"/>
    <mergeCell ref="H94:I94"/>
    <mergeCell ref="A104:C104"/>
    <mergeCell ref="D104:G104"/>
    <mergeCell ref="F93:F94"/>
    <mergeCell ref="G93:G94"/>
    <mergeCell ref="N93:N94"/>
    <mergeCell ref="O93:O94"/>
    <mergeCell ref="P93:P94"/>
    <mergeCell ref="Q93:Q94"/>
  </mergeCells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0C5E0-F14D-42A4-984F-378C58D79D66}">
  <dimension ref="A1:V48"/>
  <sheetViews>
    <sheetView view="pageBreakPreview" topLeftCell="D1" zoomScaleNormal="100" zoomScaleSheetLayoutView="100" workbookViewId="0">
      <pane ySplit="6" topLeftCell="A7" activePane="bottomLeft" state="frozen"/>
      <selection pane="bottomLeft" activeCell="H45" sqref="H45"/>
    </sheetView>
  </sheetViews>
  <sheetFormatPr defaultRowHeight="14.4" x14ac:dyDescent="0.3"/>
  <cols>
    <col min="2" max="2" width="8.44140625" customWidth="1"/>
    <col min="5" max="5" width="9.33203125" bestFit="1" customWidth="1"/>
    <col min="6" max="6" width="12.109375" style="100" customWidth="1"/>
    <col min="7" max="7" width="10.109375" bestFit="1" customWidth="1"/>
    <col min="8" max="8" width="9.33203125" bestFit="1" customWidth="1"/>
    <col min="9" max="9" width="15.88671875" customWidth="1"/>
    <col min="10" max="10" width="7.109375" customWidth="1"/>
    <col min="11" max="11" width="7.33203125" customWidth="1"/>
    <col min="12" max="12" width="5.88671875" customWidth="1"/>
    <col min="13" max="13" width="6.88671875" customWidth="1"/>
    <col min="14" max="14" width="8.44140625" style="99" customWidth="1"/>
    <col min="15" max="20" width="9.33203125" style="103" bestFit="1" customWidth="1"/>
    <col min="21" max="21" width="12.6640625" style="99" customWidth="1"/>
    <col min="22" max="22" width="9.33203125" bestFit="1" customWidth="1"/>
  </cols>
  <sheetData>
    <row r="1" spans="1:22" x14ac:dyDescent="0.3">
      <c r="U1" s="104"/>
    </row>
    <row r="2" spans="1:22" s="105" customFormat="1" ht="23.4" x14ac:dyDescent="0.45">
      <c r="A2" s="434"/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</row>
    <row r="3" spans="1:22" ht="39" customHeight="1" x14ac:dyDescent="0.3">
      <c r="A3" s="284" t="s">
        <v>130</v>
      </c>
      <c r="B3" s="284" t="s">
        <v>17</v>
      </c>
      <c r="C3" s="284" t="s">
        <v>18</v>
      </c>
      <c r="D3" s="284" t="s">
        <v>0</v>
      </c>
      <c r="E3" s="284" t="s">
        <v>19</v>
      </c>
      <c r="F3" s="284" t="s">
        <v>20</v>
      </c>
      <c r="G3" s="281" t="s">
        <v>21</v>
      </c>
      <c r="H3" s="284" t="s">
        <v>22</v>
      </c>
      <c r="I3" s="284" t="s">
        <v>23</v>
      </c>
      <c r="J3" s="284" t="s">
        <v>24</v>
      </c>
      <c r="K3" s="284"/>
      <c r="L3" s="284"/>
      <c r="M3" s="284"/>
      <c r="N3" s="289" t="s">
        <v>29</v>
      </c>
      <c r="O3" s="292" t="s">
        <v>30</v>
      </c>
      <c r="P3" s="293"/>
      <c r="Q3" s="293"/>
      <c r="R3" s="293"/>
      <c r="S3" s="293"/>
      <c r="T3" s="294"/>
      <c r="U3" s="289" t="s">
        <v>131</v>
      </c>
    </row>
    <row r="4" spans="1:22" ht="56.25" customHeight="1" x14ac:dyDescent="0.3">
      <c r="A4" s="284"/>
      <c r="B4" s="284"/>
      <c r="C4" s="284"/>
      <c r="D4" s="284"/>
      <c r="E4" s="284"/>
      <c r="F4" s="284"/>
      <c r="G4" s="282"/>
      <c r="H4" s="284"/>
      <c r="I4" s="284"/>
      <c r="J4" s="284"/>
      <c r="K4" s="284"/>
      <c r="L4" s="284"/>
      <c r="M4" s="284"/>
      <c r="N4" s="290"/>
      <c r="O4" s="278" t="s">
        <v>31</v>
      </c>
      <c r="P4" s="279"/>
      <c r="Q4" s="280"/>
      <c r="R4" s="278" t="s">
        <v>32</v>
      </c>
      <c r="S4" s="279"/>
      <c r="T4" s="280"/>
      <c r="U4" s="290"/>
    </row>
    <row r="5" spans="1:22" ht="69" customHeight="1" x14ac:dyDescent="0.3">
      <c r="A5" s="284"/>
      <c r="B5" s="284"/>
      <c r="C5" s="284"/>
      <c r="D5" s="284"/>
      <c r="E5" s="284"/>
      <c r="F5" s="284"/>
      <c r="G5" s="283"/>
      <c r="H5" s="284"/>
      <c r="I5" s="284"/>
      <c r="J5" s="8" t="s">
        <v>25</v>
      </c>
      <c r="K5" s="8" t="s">
        <v>26</v>
      </c>
      <c r="L5" s="8" t="s">
        <v>27</v>
      </c>
      <c r="M5" s="8" t="s">
        <v>132</v>
      </c>
      <c r="N5" s="291"/>
      <c r="O5" s="19" t="s">
        <v>33</v>
      </c>
      <c r="P5" s="19" t="s">
        <v>34</v>
      </c>
      <c r="Q5" s="19" t="s">
        <v>35</v>
      </c>
      <c r="R5" s="19" t="s">
        <v>36</v>
      </c>
      <c r="S5" s="19" t="s">
        <v>37</v>
      </c>
      <c r="T5" s="19" t="s">
        <v>38</v>
      </c>
      <c r="U5" s="291"/>
    </row>
    <row r="6" spans="1:22" x14ac:dyDescent="0.3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/>
      <c r="H6" s="7">
        <v>8</v>
      </c>
      <c r="I6" s="7">
        <v>9</v>
      </c>
      <c r="J6" s="8">
        <v>10</v>
      </c>
      <c r="K6" s="8">
        <v>11</v>
      </c>
      <c r="L6" s="8">
        <v>12</v>
      </c>
      <c r="M6" s="8">
        <v>13</v>
      </c>
      <c r="N6" s="39">
        <v>14</v>
      </c>
      <c r="O6" s="8">
        <v>15</v>
      </c>
      <c r="P6" s="8">
        <v>16</v>
      </c>
      <c r="Q6" s="8">
        <v>17</v>
      </c>
      <c r="R6" s="8">
        <v>18</v>
      </c>
      <c r="S6" s="8">
        <v>19</v>
      </c>
      <c r="T6" s="8">
        <v>20</v>
      </c>
      <c r="U6" s="39">
        <v>22</v>
      </c>
    </row>
    <row r="7" spans="1:22" ht="33.75" customHeight="1" x14ac:dyDescent="0.3">
      <c r="A7" s="225" t="s">
        <v>890</v>
      </c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162"/>
    </row>
    <row r="8" spans="1:22" s="192" customFormat="1" ht="13.2" x14ac:dyDescent="0.25">
      <c r="A8" s="253" t="s">
        <v>134</v>
      </c>
      <c r="B8" s="253" t="s">
        <v>856</v>
      </c>
      <c r="C8" s="253" t="s">
        <v>857</v>
      </c>
      <c r="D8" s="253" t="s">
        <v>1</v>
      </c>
      <c r="E8" s="253">
        <v>630</v>
      </c>
      <c r="F8" s="253">
        <v>920</v>
      </c>
      <c r="G8" s="254">
        <v>45272</v>
      </c>
      <c r="H8" s="190">
        <v>1</v>
      </c>
      <c r="I8" s="197" t="s">
        <v>858</v>
      </c>
      <c r="J8" s="191">
        <v>0</v>
      </c>
      <c r="K8" s="191">
        <v>0</v>
      </c>
      <c r="L8" s="191">
        <v>0</v>
      </c>
      <c r="M8" s="191"/>
      <c r="N8" s="446">
        <f>(J12+K12+L12)/3</f>
        <v>0</v>
      </c>
      <c r="O8" s="253">
        <v>230</v>
      </c>
      <c r="P8" s="253">
        <v>230</v>
      </c>
      <c r="Q8" s="253">
        <v>230</v>
      </c>
      <c r="R8" s="253">
        <v>380</v>
      </c>
      <c r="S8" s="253">
        <v>380</v>
      </c>
      <c r="T8" s="253">
        <v>380</v>
      </c>
      <c r="U8" s="437">
        <f>MAX(J12:L12)/F8*100</f>
        <v>0</v>
      </c>
      <c r="V8" s="440">
        <v>0</v>
      </c>
    </row>
    <row r="9" spans="1:22" s="192" customFormat="1" ht="13.2" x14ac:dyDescent="0.25">
      <c r="A9" s="435"/>
      <c r="B9" s="435"/>
      <c r="C9" s="435"/>
      <c r="D9" s="435"/>
      <c r="E9" s="435"/>
      <c r="F9" s="435"/>
      <c r="G9" s="444"/>
      <c r="H9" s="79">
        <v>14</v>
      </c>
      <c r="I9" s="193" t="s">
        <v>859</v>
      </c>
      <c r="J9" s="198">
        <v>0</v>
      </c>
      <c r="K9" s="198">
        <v>0</v>
      </c>
      <c r="L9" s="198">
        <v>0</v>
      </c>
      <c r="M9" s="194"/>
      <c r="N9" s="447"/>
      <c r="O9" s="435"/>
      <c r="P9" s="435"/>
      <c r="Q9" s="435"/>
      <c r="R9" s="435"/>
      <c r="S9" s="435"/>
      <c r="T9" s="435"/>
      <c r="U9" s="438"/>
      <c r="V9" s="441"/>
    </row>
    <row r="10" spans="1:22" s="192" customFormat="1" ht="14.25" customHeight="1" x14ac:dyDescent="0.25">
      <c r="A10" s="435"/>
      <c r="B10" s="435"/>
      <c r="C10" s="435"/>
      <c r="D10" s="435"/>
      <c r="E10" s="435"/>
      <c r="F10" s="435"/>
      <c r="G10" s="444"/>
      <c r="H10" s="79">
        <v>16</v>
      </c>
      <c r="I10" s="193" t="s">
        <v>860</v>
      </c>
      <c r="J10" s="198">
        <v>0</v>
      </c>
      <c r="K10" s="198">
        <v>0</v>
      </c>
      <c r="L10" s="198">
        <v>0</v>
      </c>
      <c r="M10" s="194"/>
      <c r="N10" s="447"/>
      <c r="O10" s="435"/>
      <c r="P10" s="435"/>
      <c r="Q10" s="435"/>
      <c r="R10" s="435"/>
      <c r="S10" s="435"/>
      <c r="T10" s="435"/>
      <c r="U10" s="438"/>
      <c r="V10" s="441"/>
    </row>
    <row r="11" spans="1:22" s="192" customFormat="1" ht="13.2" x14ac:dyDescent="0.25">
      <c r="A11" s="435"/>
      <c r="B11" s="435"/>
      <c r="C11" s="435"/>
      <c r="D11" s="435"/>
      <c r="E11" s="435"/>
      <c r="F11" s="435"/>
      <c r="G11" s="444"/>
      <c r="H11" s="79"/>
      <c r="I11" s="193"/>
      <c r="J11" s="194"/>
      <c r="K11" s="194"/>
      <c r="L11" s="194"/>
      <c r="M11" s="194"/>
      <c r="N11" s="447"/>
      <c r="O11" s="435"/>
      <c r="P11" s="435"/>
      <c r="Q11" s="435"/>
      <c r="R11" s="435"/>
      <c r="S11" s="435"/>
      <c r="T11" s="435"/>
      <c r="U11" s="438"/>
      <c r="V11" s="441"/>
    </row>
    <row r="12" spans="1:22" s="192" customFormat="1" ht="13.2" x14ac:dyDescent="0.25">
      <c r="A12" s="436"/>
      <c r="B12" s="436"/>
      <c r="C12" s="436"/>
      <c r="D12" s="436"/>
      <c r="E12" s="436"/>
      <c r="F12" s="436"/>
      <c r="G12" s="445"/>
      <c r="H12" s="193"/>
      <c r="I12" s="195" t="s">
        <v>861</v>
      </c>
      <c r="J12" s="198">
        <f>SUM(J8:J10)</f>
        <v>0</v>
      </c>
      <c r="K12" s="198">
        <f>SUM(K8:K10)</f>
        <v>0</v>
      </c>
      <c r="L12" s="198">
        <f>SUM(L8:L10)</f>
        <v>0</v>
      </c>
      <c r="M12" s="194"/>
      <c r="N12" s="448"/>
      <c r="O12" s="436"/>
      <c r="P12" s="436"/>
      <c r="Q12" s="436"/>
      <c r="R12" s="436"/>
      <c r="S12" s="436"/>
      <c r="T12" s="436"/>
      <c r="U12" s="439"/>
      <c r="V12" s="442"/>
    </row>
    <row r="13" spans="1:22" s="192" customFormat="1" ht="17.399999999999999" x14ac:dyDescent="0.3">
      <c r="A13" s="443" t="s">
        <v>862</v>
      </c>
      <c r="B13" s="443"/>
      <c r="C13" s="443"/>
      <c r="D13" s="443"/>
      <c r="E13" s="443"/>
      <c r="F13" s="443"/>
      <c r="G13" s="443"/>
      <c r="H13" s="443"/>
      <c r="I13" s="443"/>
      <c r="J13" s="443"/>
      <c r="K13" s="443"/>
      <c r="L13" s="443"/>
      <c r="M13" s="443"/>
      <c r="N13" s="443"/>
      <c r="O13" s="443"/>
      <c r="P13" s="443"/>
      <c r="Q13" s="443"/>
      <c r="R13" s="443"/>
      <c r="S13" s="443"/>
      <c r="T13" s="443"/>
      <c r="U13" s="443"/>
      <c r="V13" s="443"/>
    </row>
    <row r="14" spans="1:22" s="192" customFormat="1" ht="13.2" x14ac:dyDescent="0.25">
      <c r="A14" s="449" t="s">
        <v>134</v>
      </c>
      <c r="B14" s="449" t="s">
        <v>856</v>
      </c>
      <c r="C14" s="253" t="s">
        <v>863</v>
      </c>
      <c r="D14" s="253" t="s">
        <v>1</v>
      </c>
      <c r="E14" s="253">
        <v>630</v>
      </c>
      <c r="F14" s="253">
        <v>900</v>
      </c>
      <c r="G14" s="254">
        <v>45272</v>
      </c>
      <c r="H14" s="190">
        <v>1</v>
      </c>
      <c r="I14" s="190" t="s">
        <v>864</v>
      </c>
      <c r="J14" s="191">
        <v>0</v>
      </c>
      <c r="K14" s="191">
        <v>0</v>
      </c>
      <c r="L14" s="191">
        <v>0</v>
      </c>
      <c r="M14" s="191">
        <v>0</v>
      </c>
      <c r="N14" s="446">
        <f>(J18+K18+L18)/3</f>
        <v>53.333333333333336</v>
      </c>
      <c r="O14" s="253">
        <v>208</v>
      </c>
      <c r="P14" s="253">
        <v>202</v>
      </c>
      <c r="Q14" s="253">
        <v>223</v>
      </c>
      <c r="R14" s="253">
        <v>373</v>
      </c>
      <c r="S14" s="253">
        <v>371</v>
      </c>
      <c r="T14" s="253">
        <v>370</v>
      </c>
      <c r="U14" s="437">
        <f>MAX(J18:L18)/F14*100</f>
        <v>7.1111111111111107</v>
      </c>
      <c r="V14" s="440"/>
    </row>
    <row r="15" spans="1:22" s="192" customFormat="1" ht="13.2" x14ac:dyDescent="0.25">
      <c r="A15" s="450"/>
      <c r="B15" s="450"/>
      <c r="C15" s="435"/>
      <c r="D15" s="435"/>
      <c r="E15" s="435"/>
      <c r="F15" s="435"/>
      <c r="G15" s="444"/>
      <c r="H15" s="79">
        <v>2</v>
      </c>
      <c r="I15" s="193" t="s">
        <v>865</v>
      </c>
      <c r="J15" s="198">
        <v>16</v>
      </c>
      <c r="K15" s="198">
        <v>18</v>
      </c>
      <c r="L15" s="198">
        <v>4</v>
      </c>
      <c r="M15" s="198">
        <v>13</v>
      </c>
      <c r="N15" s="447"/>
      <c r="O15" s="435"/>
      <c r="P15" s="435"/>
      <c r="Q15" s="435"/>
      <c r="R15" s="435"/>
      <c r="S15" s="435"/>
      <c r="T15" s="435"/>
      <c r="U15" s="438"/>
      <c r="V15" s="441"/>
    </row>
    <row r="16" spans="1:22" s="192" customFormat="1" ht="18.75" customHeight="1" x14ac:dyDescent="0.25">
      <c r="A16" s="450"/>
      <c r="B16" s="450"/>
      <c r="C16" s="435"/>
      <c r="D16" s="435"/>
      <c r="E16" s="435"/>
      <c r="F16" s="435"/>
      <c r="G16" s="444"/>
      <c r="H16" s="79">
        <v>4</v>
      </c>
      <c r="I16" s="193" t="s">
        <v>866</v>
      </c>
      <c r="J16" s="198">
        <v>16</v>
      </c>
      <c r="K16" s="198">
        <v>18</v>
      </c>
      <c r="L16" s="198">
        <v>4</v>
      </c>
      <c r="M16" s="198">
        <v>13</v>
      </c>
      <c r="N16" s="447"/>
      <c r="O16" s="435"/>
      <c r="P16" s="435"/>
      <c r="Q16" s="435"/>
      <c r="R16" s="435"/>
      <c r="S16" s="435"/>
      <c r="T16" s="435"/>
      <c r="U16" s="438"/>
      <c r="V16" s="441"/>
    </row>
    <row r="17" spans="1:22" s="192" customFormat="1" ht="13.2" x14ac:dyDescent="0.25">
      <c r="A17" s="450"/>
      <c r="B17" s="450"/>
      <c r="C17" s="435"/>
      <c r="D17" s="435"/>
      <c r="E17" s="435"/>
      <c r="F17" s="435"/>
      <c r="G17" s="444"/>
      <c r="H17" s="79">
        <v>5</v>
      </c>
      <c r="I17" s="193" t="s">
        <v>867</v>
      </c>
      <c r="J17" s="198">
        <v>28</v>
      </c>
      <c r="K17" s="198">
        <v>28</v>
      </c>
      <c r="L17" s="198">
        <v>28</v>
      </c>
      <c r="M17" s="198">
        <v>3.3</v>
      </c>
      <c r="N17" s="447"/>
      <c r="O17" s="435"/>
      <c r="P17" s="435"/>
      <c r="Q17" s="435"/>
      <c r="R17" s="435"/>
      <c r="S17" s="435"/>
      <c r="T17" s="435"/>
      <c r="U17" s="438"/>
      <c r="V17" s="441"/>
    </row>
    <row r="18" spans="1:22" s="192" customFormat="1" ht="13.2" x14ac:dyDescent="0.25">
      <c r="A18" s="451"/>
      <c r="B18" s="451"/>
      <c r="C18" s="436"/>
      <c r="D18" s="436"/>
      <c r="E18" s="436"/>
      <c r="F18" s="436"/>
      <c r="G18" s="445"/>
      <c r="H18" s="193"/>
      <c r="I18" s="195" t="s">
        <v>861</v>
      </c>
      <c r="J18" s="198">
        <f>SUM(J14:J17)</f>
        <v>60</v>
      </c>
      <c r="K18" s="198">
        <f t="shared" ref="K18:M18" si="0">SUM(K14:K17)</f>
        <v>64</v>
      </c>
      <c r="L18" s="198">
        <f t="shared" si="0"/>
        <v>36</v>
      </c>
      <c r="M18" s="198">
        <f t="shared" si="0"/>
        <v>29.3</v>
      </c>
      <c r="N18" s="448"/>
      <c r="O18" s="436"/>
      <c r="P18" s="436"/>
      <c r="Q18" s="436"/>
      <c r="R18" s="436"/>
      <c r="S18" s="436"/>
      <c r="T18" s="436"/>
      <c r="U18" s="439"/>
      <c r="V18" s="442"/>
    </row>
    <row r="19" spans="1:22" s="192" customFormat="1" ht="17.399999999999999" x14ac:dyDescent="0.3">
      <c r="A19" s="443" t="s">
        <v>868</v>
      </c>
      <c r="B19" s="443"/>
      <c r="C19" s="443"/>
      <c r="D19" s="443"/>
      <c r="E19" s="443"/>
      <c r="F19" s="443"/>
      <c r="G19" s="443"/>
      <c r="H19" s="443"/>
      <c r="I19" s="443"/>
      <c r="J19" s="443"/>
      <c r="K19" s="443"/>
      <c r="L19" s="443"/>
      <c r="M19" s="443"/>
      <c r="N19" s="443"/>
      <c r="O19" s="443"/>
      <c r="P19" s="443"/>
      <c r="Q19" s="443"/>
      <c r="R19" s="443"/>
      <c r="S19" s="443"/>
      <c r="T19" s="443"/>
      <c r="U19" s="443"/>
      <c r="V19" s="443"/>
    </row>
    <row r="20" spans="1:22" s="192" customFormat="1" ht="13.2" x14ac:dyDescent="0.25">
      <c r="A20" s="452" t="s">
        <v>134</v>
      </c>
      <c r="B20" s="452" t="s">
        <v>856</v>
      </c>
      <c r="C20" s="452" t="s">
        <v>869</v>
      </c>
      <c r="D20" s="452" t="s">
        <v>1</v>
      </c>
      <c r="E20" s="452">
        <v>160</v>
      </c>
      <c r="F20" s="452">
        <v>231</v>
      </c>
      <c r="G20" s="457">
        <v>45272</v>
      </c>
      <c r="H20" s="194">
        <v>1</v>
      </c>
      <c r="I20" s="194" t="s">
        <v>870</v>
      </c>
      <c r="J20" s="79">
        <v>23</v>
      </c>
      <c r="K20" s="79">
        <v>28</v>
      </c>
      <c r="L20" s="79">
        <v>19</v>
      </c>
      <c r="M20" s="79">
        <v>56</v>
      </c>
      <c r="N20" s="458">
        <f>(J21+K21+L21)/3</f>
        <v>23.333333333333332</v>
      </c>
      <c r="O20" s="449">
        <v>208</v>
      </c>
      <c r="P20" s="449">
        <v>202</v>
      </c>
      <c r="Q20" s="449">
        <v>223</v>
      </c>
      <c r="R20" s="449">
        <v>373</v>
      </c>
      <c r="S20" s="449">
        <v>371</v>
      </c>
      <c r="T20" s="449">
        <v>370</v>
      </c>
      <c r="U20" s="454">
        <f>MAX(J21:L21)/F20*100</f>
        <v>12.121212121212121</v>
      </c>
      <c r="V20" s="452"/>
    </row>
    <row r="21" spans="1:22" s="192" customFormat="1" ht="13.2" x14ac:dyDescent="0.25">
      <c r="A21" s="453"/>
      <c r="B21" s="453"/>
      <c r="C21" s="453"/>
      <c r="D21" s="453"/>
      <c r="E21" s="453"/>
      <c r="F21" s="453"/>
      <c r="G21" s="453"/>
      <c r="H21" s="194"/>
      <c r="I21" s="196" t="s">
        <v>861</v>
      </c>
      <c r="J21" s="198">
        <f>SUM(J20)</f>
        <v>23</v>
      </c>
      <c r="K21" s="198">
        <f t="shared" ref="K21:M21" si="1">SUM(K20)</f>
        <v>28</v>
      </c>
      <c r="L21" s="198">
        <f t="shared" si="1"/>
        <v>19</v>
      </c>
      <c r="M21" s="198">
        <f t="shared" si="1"/>
        <v>56</v>
      </c>
      <c r="N21" s="459"/>
      <c r="O21" s="451"/>
      <c r="P21" s="451"/>
      <c r="Q21" s="451"/>
      <c r="R21" s="451"/>
      <c r="S21" s="451"/>
      <c r="T21" s="451"/>
      <c r="U21" s="455"/>
      <c r="V21" s="453"/>
    </row>
    <row r="22" spans="1:22" s="192" customFormat="1" ht="18" x14ac:dyDescent="0.35">
      <c r="A22" s="443" t="s">
        <v>871</v>
      </c>
      <c r="B22" s="456"/>
      <c r="C22" s="456"/>
      <c r="D22" s="456"/>
      <c r="E22" s="456"/>
      <c r="F22" s="456"/>
      <c r="G22" s="456"/>
      <c r="H22" s="456"/>
      <c r="I22" s="456"/>
      <c r="J22" s="456"/>
      <c r="K22" s="456"/>
      <c r="L22" s="456"/>
      <c r="M22" s="456"/>
      <c r="N22" s="456"/>
      <c r="O22" s="456"/>
      <c r="P22" s="456"/>
      <c r="Q22" s="456"/>
      <c r="R22" s="456"/>
      <c r="S22" s="456"/>
      <c r="T22" s="456"/>
      <c r="U22" s="456"/>
      <c r="V22" s="456"/>
    </row>
    <row r="23" spans="1:22" s="192" customFormat="1" ht="13.2" x14ac:dyDescent="0.25">
      <c r="A23" s="449" t="s">
        <v>134</v>
      </c>
      <c r="B23" s="449" t="s">
        <v>856</v>
      </c>
      <c r="C23" s="449" t="s">
        <v>869</v>
      </c>
      <c r="D23" s="449" t="s">
        <v>1</v>
      </c>
      <c r="E23" s="449">
        <v>630</v>
      </c>
      <c r="F23" s="449">
        <v>918</v>
      </c>
      <c r="G23" s="461">
        <v>45273</v>
      </c>
      <c r="H23" s="194">
        <v>1</v>
      </c>
      <c r="I23" s="194" t="s">
        <v>872</v>
      </c>
      <c r="J23" s="194">
        <v>0</v>
      </c>
      <c r="K23" s="194">
        <v>0</v>
      </c>
      <c r="L23" s="194">
        <v>0</v>
      </c>
      <c r="M23" s="194">
        <v>0</v>
      </c>
      <c r="N23" s="454">
        <f>(J32+K32+L32)/3</f>
        <v>66.333333333333329</v>
      </c>
      <c r="O23" s="449">
        <v>236</v>
      </c>
      <c r="P23" s="449">
        <v>235</v>
      </c>
      <c r="Q23" s="449">
        <v>235</v>
      </c>
      <c r="R23" s="449">
        <v>417</v>
      </c>
      <c r="S23" s="449">
        <v>414</v>
      </c>
      <c r="T23" s="449">
        <v>415</v>
      </c>
      <c r="U23" s="454">
        <f>MAX(J32:L32)/F23*100</f>
        <v>7.5163398692810457</v>
      </c>
      <c r="V23" s="452"/>
    </row>
    <row r="24" spans="1:22" s="192" customFormat="1" ht="13.2" x14ac:dyDescent="0.25">
      <c r="A24" s="450"/>
      <c r="B24" s="450"/>
      <c r="C24" s="450"/>
      <c r="D24" s="450"/>
      <c r="E24" s="450"/>
      <c r="F24" s="450"/>
      <c r="G24" s="462"/>
      <c r="H24" s="194">
        <v>2</v>
      </c>
      <c r="I24" s="194" t="s">
        <v>873</v>
      </c>
      <c r="J24" s="194">
        <v>0</v>
      </c>
      <c r="K24" s="194">
        <v>0</v>
      </c>
      <c r="L24" s="194">
        <v>0</v>
      </c>
      <c r="M24" s="194">
        <v>0</v>
      </c>
      <c r="N24" s="464"/>
      <c r="O24" s="450"/>
      <c r="P24" s="450"/>
      <c r="Q24" s="450"/>
      <c r="R24" s="450"/>
      <c r="S24" s="450"/>
      <c r="T24" s="450"/>
      <c r="U24" s="464"/>
      <c r="V24" s="460"/>
    </row>
    <row r="25" spans="1:22" s="192" customFormat="1" ht="13.2" x14ac:dyDescent="0.25">
      <c r="A25" s="450"/>
      <c r="B25" s="450"/>
      <c r="C25" s="450"/>
      <c r="D25" s="450"/>
      <c r="E25" s="450"/>
      <c r="F25" s="450"/>
      <c r="G25" s="462"/>
      <c r="H25" s="194">
        <v>3</v>
      </c>
      <c r="I25" s="194" t="s">
        <v>874</v>
      </c>
      <c r="J25" s="194">
        <v>0</v>
      </c>
      <c r="K25" s="194">
        <v>0</v>
      </c>
      <c r="L25" s="194">
        <v>0</v>
      </c>
      <c r="M25" s="194">
        <v>0</v>
      </c>
      <c r="N25" s="464"/>
      <c r="O25" s="450"/>
      <c r="P25" s="450"/>
      <c r="Q25" s="450"/>
      <c r="R25" s="450"/>
      <c r="S25" s="450"/>
      <c r="T25" s="450"/>
      <c r="U25" s="464"/>
      <c r="V25" s="460"/>
    </row>
    <row r="26" spans="1:22" s="192" customFormat="1" ht="13.2" x14ac:dyDescent="0.25">
      <c r="A26" s="450"/>
      <c r="B26" s="450"/>
      <c r="C26" s="450"/>
      <c r="D26" s="450"/>
      <c r="E26" s="450"/>
      <c r="F26" s="450"/>
      <c r="G26" s="462"/>
      <c r="H26" s="194">
        <v>4</v>
      </c>
      <c r="I26" s="194" t="s">
        <v>875</v>
      </c>
      <c r="J26" s="194">
        <v>3</v>
      </c>
      <c r="K26" s="194">
        <v>8</v>
      </c>
      <c r="L26" s="194">
        <v>8</v>
      </c>
      <c r="M26" s="194">
        <v>10</v>
      </c>
      <c r="N26" s="464"/>
      <c r="O26" s="450"/>
      <c r="P26" s="450"/>
      <c r="Q26" s="450"/>
      <c r="R26" s="450"/>
      <c r="S26" s="450"/>
      <c r="T26" s="450"/>
      <c r="U26" s="464"/>
      <c r="V26" s="460"/>
    </row>
    <row r="27" spans="1:22" s="192" customFormat="1" ht="13.2" x14ac:dyDescent="0.25">
      <c r="A27" s="450"/>
      <c r="B27" s="450"/>
      <c r="C27" s="450"/>
      <c r="D27" s="450"/>
      <c r="E27" s="450"/>
      <c r="F27" s="450"/>
      <c r="G27" s="462"/>
      <c r="H27" s="194">
        <v>5</v>
      </c>
      <c r="I27" s="194" t="s">
        <v>876</v>
      </c>
      <c r="J27" s="194">
        <v>0</v>
      </c>
      <c r="K27" s="194">
        <v>0</v>
      </c>
      <c r="L27" s="194">
        <v>0</v>
      </c>
      <c r="M27" s="194">
        <v>0</v>
      </c>
      <c r="N27" s="464"/>
      <c r="O27" s="450"/>
      <c r="P27" s="450"/>
      <c r="Q27" s="450"/>
      <c r="R27" s="450"/>
      <c r="S27" s="450"/>
      <c r="T27" s="450"/>
      <c r="U27" s="464"/>
      <c r="V27" s="460"/>
    </row>
    <row r="28" spans="1:22" s="192" customFormat="1" ht="13.2" x14ac:dyDescent="0.25">
      <c r="A28" s="450"/>
      <c r="B28" s="450"/>
      <c r="C28" s="450"/>
      <c r="D28" s="450"/>
      <c r="E28" s="450"/>
      <c r="F28" s="450"/>
      <c r="G28" s="462"/>
      <c r="H28" s="194">
        <v>6</v>
      </c>
      <c r="I28" s="194" t="s">
        <v>877</v>
      </c>
      <c r="J28" s="194">
        <v>26</v>
      </c>
      <c r="K28" s="194">
        <v>27</v>
      </c>
      <c r="L28" s="194">
        <v>24</v>
      </c>
      <c r="M28" s="194">
        <v>3</v>
      </c>
      <c r="N28" s="464"/>
      <c r="O28" s="450"/>
      <c r="P28" s="450"/>
      <c r="Q28" s="450"/>
      <c r="R28" s="450"/>
      <c r="S28" s="450"/>
      <c r="T28" s="450"/>
      <c r="U28" s="464"/>
      <c r="V28" s="460"/>
    </row>
    <row r="29" spans="1:22" s="192" customFormat="1" ht="13.2" x14ac:dyDescent="0.25">
      <c r="A29" s="450"/>
      <c r="B29" s="450"/>
      <c r="C29" s="450"/>
      <c r="D29" s="450"/>
      <c r="E29" s="450"/>
      <c r="F29" s="450"/>
      <c r="G29" s="462"/>
      <c r="H29" s="194">
        <v>7</v>
      </c>
      <c r="I29" s="194" t="s">
        <v>878</v>
      </c>
      <c r="J29" s="194">
        <v>25</v>
      </c>
      <c r="K29" s="194">
        <v>23</v>
      </c>
      <c r="L29" s="194">
        <v>24</v>
      </c>
      <c r="M29" s="194">
        <v>2.5</v>
      </c>
      <c r="N29" s="464"/>
      <c r="O29" s="450"/>
      <c r="P29" s="450"/>
      <c r="Q29" s="450"/>
      <c r="R29" s="450"/>
      <c r="S29" s="450"/>
      <c r="T29" s="450"/>
      <c r="U29" s="464"/>
      <c r="V29" s="460"/>
    </row>
    <row r="30" spans="1:22" s="192" customFormat="1" ht="13.2" x14ac:dyDescent="0.25">
      <c r="A30" s="450"/>
      <c r="B30" s="450"/>
      <c r="C30" s="450"/>
      <c r="D30" s="450"/>
      <c r="E30" s="450"/>
      <c r="F30" s="450"/>
      <c r="G30" s="462"/>
      <c r="H30" s="194">
        <v>8</v>
      </c>
      <c r="I30" s="194" t="s">
        <v>879</v>
      </c>
      <c r="J30" s="194">
        <v>15</v>
      </c>
      <c r="K30" s="194">
        <v>10</v>
      </c>
      <c r="L30" s="194">
        <v>6</v>
      </c>
      <c r="M30" s="194">
        <v>0</v>
      </c>
      <c r="N30" s="464"/>
      <c r="O30" s="450"/>
      <c r="P30" s="450"/>
      <c r="Q30" s="450"/>
      <c r="R30" s="450"/>
      <c r="S30" s="450"/>
      <c r="T30" s="450"/>
      <c r="U30" s="464"/>
      <c r="V30" s="460"/>
    </row>
    <row r="31" spans="1:22" s="192" customFormat="1" ht="13.2" x14ac:dyDescent="0.25">
      <c r="A31" s="450"/>
      <c r="B31" s="450"/>
      <c r="C31" s="450"/>
      <c r="D31" s="450"/>
      <c r="E31" s="450"/>
      <c r="F31" s="450"/>
      <c r="G31" s="462"/>
      <c r="H31" s="194">
        <v>9</v>
      </c>
      <c r="I31" s="194" t="s">
        <v>880</v>
      </c>
      <c r="J31" s="194">
        <v>0</v>
      </c>
      <c r="K31" s="194">
        <v>0</v>
      </c>
      <c r="L31" s="194">
        <v>0</v>
      </c>
      <c r="M31" s="194">
        <v>0</v>
      </c>
      <c r="N31" s="464"/>
      <c r="O31" s="450"/>
      <c r="P31" s="450"/>
      <c r="Q31" s="450"/>
      <c r="R31" s="450"/>
      <c r="S31" s="450"/>
      <c r="T31" s="450"/>
      <c r="U31" s="464"/>
      <c r="V31" s="460"/>
    </row>
    <row r="32" spans="1:22" s="192" customFormat="1" ht="13.2" x14ac:dyDescent="0.25">
      <c r="A32" s="451"/>
      <c r="B32" s="451"/>
      <c r="C32" s="451"/>
      <c r="D32" s="451"/>
      <c r="E32" s="451"/>
      <c r="F32" s="451"/>
      <c r="G32" s="463"/>
      <c r="H32" s="194"/>
      <c r="I32" s="196" t="s">
        <v>861</v>
      </c>
      <c r="J32" s="194">
        <f>SUM(J23:J31)</f>
        <v>69</v>
      </c>
      <c r="K32" s="194">
        <f>SUM(K23:K31)</f>
        <v>68</v>
      </c>
      <c r="L32" s="194">
        <f>SUM(L23:L31)</f>
        <v>62</v>
      </c>
      <c r="M32" s="194">
        <f>SUM(M23:M31)</f>
        <v>15.5</v>
      </c>
      <c r="N32" s="455"/>
      <c r="O32" s="451"/>
      <c r="P32" s="451"/>
      <c r="Q32" s="451"/>
      <c r="R32" s="451"/>
      <c r="S32" s="451"/>
      <c r="T32" s="451"/>
      <c r="U32" s="455"/>
      <c r="V32" s="453"/>
    </row>
    <row r="33" spans="1:22" s="192" customFormat="1" ht="17.399999999999999" x14ac:dyDescent="0.3">
      <c r="A33" s="443" t="s">
        <v>881</v>
      </c>
      <c r="B33" s="443"/>
      <c r="C33" s="443"/>
      <c r="D33" s="443"/>
      <c r="E33" s="443"/>
      <c r="F33" s="443"/>
      <c r="G33" s="443"/>
      <c r="H33" s="443"/>
      <c r="I33" s="443"/>
      <c r="J33" s="443"/>
      <c r="K33" s="443"/>
      <c r="L33" s="443"/>
      <c r="M33" s="443"/>
      <c r="N33" s="443"/>
      <c r="O33" s="443"/>
      <c r="P33" s="443"/>
      <c r="Q33" s="443"/>
      <c r="R33" s="443"/>
      <c r="S33" s="443"/>
      <c r="T33" s="443"/>
      <c r="U33" s="443"/>
      <c r="V33" s="443"/>
    </row>
    <row r="34" spans="1:22" s="192" customFormat="1" ht="13.2" x14ac:dyDescent="0.25">
      <c r="A34" s="449" t="s">
        <v>134</v>
      </c>
      <c r="B34" s="465" t="s">
        <v>856</v>
      </c>
      <c r="C34" s="465" t="s">
        <v>869</v>
      </c>
      <c r="D34" s="449" t="s">
        <v>1</v>
      </c>
      <c r="E34" s="449">
        <v>400</v>
      </c>
      <c r="F34" s="449">
        <v>580</v>
      </c>
      <c r="G34" s="461">
        <v>45273</v>
      </c>
      <c r="H34" s="194">
        <v>1</v>
      </c>
      <c r="I34" s="194" t="s">
        <v>882</v>
      </c>
      <c r="J34" s="194">
        <v>0</v>
      </c>
      <c r="K34" s="194">
        <v>11</v>
      </c>
      <c r="L34" s="194">
        <v>0</v>
      </c>
      <c r="M34" s="194">
        <v>10</v>
      </c>
      <c r="N34" s="468">
        <f>(J44+K44+L44)/3</f>
        <v>170.66666666666666</v>
      </c>
      <c r="O34" s="449">
        <v>238</v>
      </c>
      <c r="P34" s="449">
        <v>233</v>
      </c>
      <c r="Q34" s="449">
        <v>235</v>
      </c>
      <c r="R34" s="449">
        <v>414</v>
      </c>
      <c r="S34" s="449">
        <v>416</v>
      </c>
      <c r="T34" s="449">
        <v>414</v>
      </c>
      <c r="U34" s="454">
        <f>MAX(J44:L44)/F34*100</f>
        <v>35.862068965517238</v>
      </c>
      <c r="V34" s="452"/>
    </row>
    <row r="35" spans="1:22" s="192" customFormat="1" ht="13.2" x14ac:dyDescent="0.25">
      <c r="A35" s="450"/>
      <c r="B35" s="466"/>
      <c r="C35" s="466"/>
      <c r="D35" s="450"/>
      <c r="E35" s="450"/>
      <c r="F35" s="450"/>
      <c r="G35" s="462"/>
      <c r="H35" s="194">
        <v>2</v>
      </c>
      <c r="I35" s="194" t="s">
        <v>883</v>
      </c>
      <c r="J35" s="194">
        <v>59</v>
      </c>
      <c r="K35" s="194">
        <v>84</v>
      </c>
      <c r="L35" s="194">
        <v>64</v>
      </c>
      <c r="M35" s="194">
        <v>20</v>
      </c>
      <c r="N35" s="469"/>
      <c r="O35" s="450"/>
      <c r="P35" s="450"/>
      <c r="Q35" s="450"/>
      <c r="R35" s="450"/>
      <c r="S35" s="450"/>
      <c r="T35" s="450"/>
      <c r="U35" s="464"/>
      <c r="V35" s="460"/>
    </row>
    <row r="36" spans="1:22" s="192" customFormat="1" ht="18.75" customHeight="1" x14ac:dyDescent="0.25">
      <c r="A36" s="450"/>
      <c r="B36" s="466"/>
      <c r="C36" s="466"/>
      <c r="D36" s="450"/>
      <c r="E36" s="450"/>
      <c r="F36" s="450"/>
      <c r="G36" s="462"/>
      <c r="H36" s="194">
        <v>3</v>
      </c>
      <c r="I36" s="194" t="s">
        <v>226</v>
      </c>
      <c r="J36" s="194">
        <v>0</v>
      </c>
      <c r="K36" s="194">
        <v>0</v>
      </c>
      <c r="L36" s="194">
        <v>9</v>
      </c>
      <c r="M36" s="194">
        <v>7.6</v>
      </c>
      <c r="N36" s="469"/>
      <c r="O36" s="450"/>
      <c r="P36" s="450"/>
      <c r="Q36" s="450"/>
      <c r="R36" s="450"/>
      <c r="S36" s="450"/>
      <c r="T36" s="450"/>
      <c r="U36" s="464"/>
      <c r="V36" s="460"/>
    </row>
    <row r="37" spans="1:22" s="192" customFormat="1" ht="13.2" x14ac:dyDescent="0.25">
      <c r="A37" s="450"/>
      <c r="B37" s="466"/>
      <c r="C37" s="466"/>
      <c r="D37" s="450"/>
      <c r="E37" s="450"/>
      <c r="F37" s="450"/>
      <c r="G37" s="462"/>
      <c r="H37" s="194">
        <v>4</v>
      </c>
      <c r="I37" s="194" t="s">
        <v>884</v>
      </c>
      <c r="J37" s="194">
        <v>0</v>
      </c>
      <c r="K37" s="194">
        <v>0</v>
      </c>
      <c r="L37" s="194">
        <v>0</v>
      </c>
      <c r="M37" s="194">
        <v>0</v>
      </c>
      <c r="N37" s="469"/>
      <c r="O37" s="450"/>
      <c r="P37" s="450"/>
      <c r="Q37" s="450"/>
      <c r="R37" s="450"/>
      <c r="S37" s="450"/>
      <c r="T37" s="450"/>
      <c r="U37" s="464"/>
      <c r="V37" s="460"/>
    </row>
    <row r="38" spans="1:22" s="192" customFormat="1" ht="13.2" x14ac:dyDescent="0.25">
      <c r="A38" s="450"/>
      <c r="B38" s="466"/>
      <c r="C38" s="466"/>
      <c r="D38" s="450"/>
      <c r="E38" s="450"/>
      <c r="F38" s="450"/>
      <c r="G38" s="462"/>
      <c r="H38" s="194">
        <v>5</v>
      </c>
      <c r="I38" s="194" t="s">
        <v>885</v>
      </c>
      <c r="J38" s="194">
        <v>0</v>
      </c>
      <c r="K38" s="194">
        <v>0</v>
      </c>
      <c r="L38" s="194">
        <v>0</v>
      </c>
      <c r="M38" s="194">
        <v>0</v>
      </c>
      <c r="N38" s="469"/>
      <c r="O38" s="450"/>
      <c r="P38" s="450"/>
      <c r="Q38" s="450"/>
      <c r="R38" s="450"/>
      <c r="S38" s="450"/>
      <c r="T38" s="450"/>
      <c r="U38" s="464"/>
      <c r="V38" s="460"/>
    </row>
    <row r="39" spans="1:22" s="192" customFormat="1" ht="13.2" x14ac:dyDescent="0.25">
      <c r="A39" s="450"/>
      <c r="B39" s="466"/>
      <c r="C39" s="466"/>
      <c r="D39" s="450"/>
      <c r="E39" s="450"/>
      <c r="F39" s="450"/>
      <c r="G39" s="462"/>
      <c r="H39" s="194">
        <v>6</v>
      </c>
      <c r="I39" s="194" t="s">
        <v>886</v>
      </c>
      <c r="J39" s="194">
        <v>0</v>
      </c>
      <c r="K39" s="194">
        <v>0</v>
      </c>
      <c r="L39" s="194">
        <v>8</v>
      </c>
      <c r="M39" s="194">
        <v>0.5</v>
      </c>
      <c r="N39" s="469"/>
      <c r="O39" s="450"/>
      <c r="P39" s="450"/>
      <c r="Q39" s="450"/>
      <c r="R39" s="450"/>
      <c r="S39" s="450"/>
      <c r="T39" s="450"/>
      <c r="U39" s="464"/>
      <c r="V39" s="460"/>
    </row>
    <row r="40" spans="1:22" s="192" customFormat="1" ht="13.2" x14ac:dyDescent="0.25">
      <c r="A40" s="450"/>
      <c r="B40" s="466"/>
      <c r="C40" s="466"/>
      <c r="D40" s="450"/>
      <c r="E40" s="450"/>
      <c r="F40" s="450"/>
      <c r="G40" s="462"/>
      <c r="H40" s="194">
        <v>7</v>
      </c>
      <c r="I40" s="194" t="s">
        <v>885</v>
      </c>
      <c r="J40" s="194">
        <v>0</v>
      </c>
      <c r="K40" s="194">
        <v>0</v>
      </c>
      <c r="L40" s="194">
        <v>0</v>
      </c>
      <c r="M40" s="194">
        <v>0</v>
      </c>
      <c r="N40" s="469"/>
      <c r="O40" s="450"/>
      <c r="P40" s="450"/>
      <c r="Q40" s="450"/>
      <c r="R40" s="450"/>
      <c r="S40" s="450"/>
      <c r="T40" s="450"/>
      <c r="U40" s="464"/>
      <c r="V40" s="460"/>
    </row>
    <row r="41" spans="1:22" s="192" customFormat="1" ht="13.2" x14ac:dyDescent="0.25">
      <c r="A41" s="450"/>
      <c r="B41" s="466"/>
      <c r="C41" s="466"/>
      <c r="D41" s="450"/>
      <c r="E41" s="450"/>
      <c r="F41" s="450"/>
      <c r="G41" s="462"/>
      <c r="H41" s="194">
        <v>8</v>
      </c>
      <c r="I41" s="194" t="s">
        <v>887</v>
      </c>
      <c r="J41" s="194">
        <v>56</v>
      </c>
      <c r="K41" s="194">
        <v>51</v>
      </c>
      <c r="L41" s="194">
        <v>22</v>
      </c>
      <c r="M41" s="194">
        <v>30</v>
      </c>
      <c r="N41" s="469"/>
      <c r="O41" s="450"/>
      <c r="P41" s="450"/>
      <c r="Q41" s="450"/>
      <c r="R41" s="450"/>
      <c r="S41" s="450"/>
      <c r="T41" s="450"/>
      <c r="U41" s="464"/>
      <c r="V41" s="460"/>
    </row>
    <row r="42" spans="1:22" s="192" customFormat="1" ht="13.2" x14ac:dyDescent="0.25">
      <c r="A42" s="450"/>
      <c r="B42" s="466"/>
      <c r="C42" s="466"/>
      <c r="D42" s="450"/>
      <c r="E42" s="450"/>
      <c r="F42" s="450"/>
      <c r="G42" s="462"/>
      <c r="H42" s="194">
        <v>9</v>
      </c>
      <c r="I42" s="194" t="s">
        <v>888</v>
      </c>
      <c r="J42" s="194">
        <v>56</v>
      </c>
      <c r="K42" s="194">
        <v>51</v>
      </c>
      <c r="L42" s="194">
        <v>22</v>
      </c>
      <c r="M42" s="194">
        <v>30</v>
      </c>
      <c r="N42" s="469"/>
      <c r="O42" s="450"/>
      <c r="P42" s="450"/>
      <c r="Q42" s="450"/>
      <c r="R42" s="450"/>
      <c r="S42" s="450"/>
      <c r="T42" s="450"/>
      <c r="U42" s="464"/>
      <c r="V42" s="460"/>
    </row>
    <row r="43" spans="1:22" s="192" customFormat="1" ht="13.2" x14ac:dyDescent="0.25">
      <c r="A43" s="450"/>
      <c r="B43" s="466"/>
      <c r="C43" s="466"/>
      <c r="D43" s="450"/>
      <c r="E43" s="450"/>
      <c r="F43" s="450"/>
      <c r="G43" s="462"/>
      <c r="H43" s="194">
        <v>10</v>
      </c>
      <c r="I43" s="194" t="s">
        <v>889</v>
      </c>
      <c r="J43" s="194">
        <v>6</v>
      </c>
      <c r="K43" s="194">
        <v>11</v>
      </c>
      <c r="L43" s="194">
        <v>2</v>
      </c>
      <c r="M43" s="194">
        <v>3</v>
      </c>
      <c r="N43" s="469"/>
      <c r="O43" s="450"/>
      <c r="P43" s="450"/>
      <c r="Q43" s="450"/>
      <c r="R43" s="450"/>
      <c r="S43" s="450"/>
      <c r="T43" s="450"/>
      <c r="U43" s="464"/>
      <c r="V43" s="460"/>
    </row>
    <row r="44" spans="1:22" s="192" customFormat="1" ht="15" customHeight="1" x14ac:dyDescent="0.25">
      <c r="A44" s="451"/>
      <c r="B44" s="467"/>
      <c r="C44" s="467"/>
      <c r="D44" s="451"/>
      <c r="E44" s="451"/>
      <c r="F44" s="451"/>
      <c r="G44" s="463"/>
      <c r="H44" s="194"/>
      <c r="I44" s="196" t="s">
        <v>861</v>
      </c>
      <c r="J44" s="194">
        <f>SUM(J34:J43)</f>
        <v>177</v>
      </c>
      <c r="K44" s="194">
        <f>SUM(K34:K43)</f>
        <v>208</v>
      </c>
      <c r="L44" s="194">
        <f>SUM(L34:L43)</f>
        <v>127</v>
      </c>
      <c r="M44" s="194">
        <f>SUM(M34:M43)</f>
        <v>101.1</v>
      </c>
      <c r="N44" s="470"/>
      <c r="O44" s="451"/>
      <c r="P44" s="451"/>
      <c r="Q44" s="451"/>
      <c r="R44" s="451"/>
      <c r="S44" s="451"/>
      <c r="T44" s="451"/>
      <c r="U44" s="455"/>
      <c r="V44" s="453"/>
    </row>
    <row r="46" spans="1:22" s="1" customFormat="1" ht="15" customHeight="1" x14ac:dyDescent="0.25">
      <c r="A46" s="287" t="s">
        <v>41</v>
      </c>
      <c r="B46" s="287"/>
      <c r="C46" s="287"/>
      <c r="D46" s="288" t="s">
        <v>891</v>
      </c>
      <c r="E46" s="288"/>
      <c r="F46" s="288"/>
      <c r="G46" s="288"/>
      <c r="H46" s="21"/>
      <c r="I46" s="21"/>
      <c r="J46" s="2"/>
      <c r="K46" s="2"/>
      <c r="L46" s="2"/>
      <c r="M46" s="2"/>
      <c r="N46" s="4"/>
      <c r="O46" s="103"/>
      <c r="P46" s="103"/>
      <c r="Q46" s="103"/>
      <c r="R46" s="103"/>
      <c r="S46" s="103"/>
      <c r="T46" s="103"/>
      <c r="U46" s="4"/>
    </row>
    <row r="47" spans="1:22" s="1" customFormat="1" ht="12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4"/>
      <c r="O47" s="103"/>
      <c r="P47" s="103"/>
      <c r="Q47" s="103"/>
      <c r="R47" s="103"/>
      <c r="S47" s="103"/>
      <c r="T47" s="103"/>
      <c r="U47" s="4"/>
    </row>
    <row r="48" spans="1:22" s="1" customFormat="1" ht="13.2" x14ac:dyDescent="0.25">
      <c r="A48" s="287" t="s">
        <v>40</v>
      </c>
      <c r="B48" s="287"/>
      <c r="C48" s="287"/>
      <c r="D48" s="288"/>
      <c r="E48" s="288"/>
      <c r="F48" s="288"/>
      <c r="G48" s="288"/>
      <c r="H48" s="21"/>
      <c r="I48" s="21"/>
      <c r="J48" s="2"/>
      <c r="K48" s="2"/>
      <c r="L48" s="2"/>
      <c r="M48" s="2"/>
      <c r="N48" s="4"/>
      <c r="O48" s="103"/>
      <c r="P48" s="103"/>
      <c r="Q48" s="103"/>
      <c r="R48" s="103"/>
      <c r="S48" s="103"/>
      <c r="T48" s="103"/>
      <c r="U48" s="4"/>
    </row>
  </sheetData>
  <mergeCells count="105">
    <mergeCell ref="V34:V44"/>
    <mergeCell ref="G34:G44"/>
    <mergeCell ref="N34:N44"/>
    <mergeCell ref="O34:O44"/>
    <mergeCell ref="P34:P44"/>
    <mergeCell ref="Q34:Q44"/>
    <mergeCell ref="R34:R44"/>
    <mergeCell ref="F34:F44"/>
    <mergeCell ref="R23:R32"/>
    <mergeCell ref="S23:S32"/>
    <mergeCell ref="T23:T32"/>
    <mergeCell ref="U23:U32"/>
    <mergeCell ref="A34:A44"/>
    <mergeCell ref="B34:B44"/>
    <mergeCell ref="C34:C44"/>
    <mergeCell ref="D34:D44"/>
    <mergeCell ref="E34:E44"/>
    <mergeCell ref="S34:S44"/>
    <mergeCell ref="T34:T44"/>
    <mergeCell ref="U34:U44"/>
    <mergeCell ref="V23:V32"/>
    <mergeCell ref="A33:V33"/>
    <mergeCell ref="F23:F32"/>
    <mergeCell ref="G23:G32"/>
    <mergeCell ref="N23:N32"/>
    <mergeCell ref="O23:O32"/>
    <mergeCell ref="P23:P32"/>
    <mergeCell ref="Q23:Q32"/>
    <mergeCell ref="A23:A32"/>
    <mergeCell ref="B23:B32"/>
    <mergeCell ref="C23:C32"/>
    <mergeCell ref="D23:D32"/>
    <mergeCell ref="E23:E32"/>
    <mergeCell ref="A22:V22"/>
    <mergeCell ref="G20:G21"/>
    <mergeCell ref="N20:N21"/>
    <mergeCell ref="O20:O21"/>
    <mergeCell ref="P20:P21"/>
    <mergeCell ref="Q20:Q21"/>
    <mergeCell ref="R20:R21"/>
    <mergeCell ref="A20:A21"/>
    <mergeCell ref="B20:B21"/>
    <mergeCell ref="C20:C21"/>
    <mergeCell ref="D20:D21"/>
    <mergeCell ref="E20:E21"/>
    <mergeCell ref="F20:F21"/>
    <mergeCell ref="R14:R18"/>
    <mergeCell ref="S14:S18"/>
    <mergeCell ref="T14:T18"/>
    <mergeCell ref="U14:U18"/>
    <mergeCell ref="S20:S21"/>
    <mergeCell ref="T20:T21"/>
    <mergeCell ref="U20:U21"/>
    <mergeCell ref="V20:V21"/>
    <mergeCell ref="V14:V18"/>
    <mergeCell ref="A19:V19"/>
    <mergeCell ref="F14:F18"/>
    <mergeCell ref="G14:G18"/>
    <mergeCell ref="N14:N18"/>
    <mergeCell ref="O14:O18"/>
    <mergeCell ref="P14:P18"/>
    <mergeCell ref="Q14:Q18"/>
    <mergeCell ref="A14:A18"/>
    <mergeCell ref="B14:B18"/>
    <mergeCell ref="C14:C18"/>
    <mergeCell ref="D14:D18"/>
    <mergeCell ref="E14:E18"/>
    <mergeCell ref="U8:U12"/>
    <mergeCell ref="V8:V12"/>
    <mergeCell ref="A13:V13"/>
    <mergeCell ref="G8:G12"/>
    <mergeCell ref="N8:N12"/>
    <mergeCell ref="O8:O12"/>
    <mergeCell ref="P8:P12"/>
    <mergeCell ref="Q8:Q12"/>
    <mergeCell ref="R8:R12"/>
    <mergeCell ref="A8:A12"/>
    <mergeCell ref="B8:B12"/>
    <mergeCell ref="C8:C12"/>
    <mergeCell ref="D8:D12"/>
    <mergeCell ref="E8:E12"/>
    <mergeCell ref="A46:C46"/>
    <mergeCell ref="D46:G46"/>
    <mergeCell ref="A48:C48"/>
    <mergeCell ref="D48:G48"/>
    <mergeCell ref="A2:U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F8:F12"/>
    <mergeCell ref="J3:M4"/>
    <mergeCell ref="N3:N5"/>
    <mergeCell ref="O3:T3"/>
    <mergeCell ref="U3:U5"/>
    <mergeCell ref="O4:Q4"/>
    <mergeCell ref="R4:T4"/>
    <mergeCell ref="A7:U7"/>
    <mergeCell ref="S8:S12"/>
    <mergeCell ref="T8:T12"/>
  </mergeCells>
  <printOptions horizontalCentered="1"/>
  <pageMargins left="0.23622047244094491" right="0.23622047244094491" top="0.74803149606299213" bottom="0.39370078740157483" header="0.31496062992125984" footer="0.31496062992125984"/>
  <pageSetup paperSize="9" scale="73" orientation="landscape" verticalDpi="4294967295" r:id="rId1"/>
  <rowBreaks count="1" manualBreakCount="1">
    <brk id="32" max="2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450AA-1ECE-46BE-9CC1-32A3A3B25C41}">
  <dimension ref="A1:U44"/>
  <sheetViews>
    <sheetView view="pageBreakPreview" topLeftCell="C1" zoomScaleNormal="100" zoomScaleSheetLayoutView="100" workbookViewId="0">
      <pane ySplit="6" topLeftCell="A7" activePane="bottomLeft" state="frozen"/>
      <selection pane="bottomLeft" activeCell="A42" sqref="A42:XFD46"/>
    </sheetView>
  </sheetViews>
  <sheetFormatPr defaultRowHeight="14.4" x14ac:dyDescent="0.3"/>
  <cols>
    <col min="2" max="2" width="8.44140625" customWidth="1"/>
    <col min="6" max="6" width="12.109375" style="100" customWidth="1"/>
    <col min="9" max="9" width="15.88671875" customWidth="1"/>
    <col min="10" max="10" width="7.109375" customWidth="1"/>
    <col min="11" max="11" width="7.33203125" customWidth="1"/>
    <col min="12" max="12" width="5.88671875" customWidth="1"/>
    <col min="13" max="13" width="6.88671875" customWidth="1"/>
    <col min="14" max="14" width="8.44140625" style="99" customWidth="1"/>
    <col min="15" max="20" width="8.88671875" style="103"/>
    <col min="21" max="21" width="12.6640625" style="99" customWidth="1"/>
  </cols>
  <sheetData>
    <row r="1" spans="1:21" x14ac:dyDescent="0.3">
      <c r="U1" s="104"/>
    </row>
    <row r="2" spans="1:21" s="105" customFormat="1" ht="23.4" x14ac:dyDescent="0.45">
      <c r="A2" s="434"/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/>
      <c r="R2" s="434"/>
      <c r="S2" s="434"/>
      <c r="T2" s="434"/>
      <c r="U2" s="434"/>
    </row>
    <row r="3" spans="1:21" ht="39" customHeight="1" x14ac:dyDescent="0.3">
      <c r="A3" s="284" t="s">
        <v>130</v>
      </c>
      <c r="B3" s="284" t="s">
        <v>17</v>
      </c>
      <c r="C3" s="284" t="s">
        <v>18</v>
      </c>
      <c r="D3" s="284" t="s">
        <v>0</v>
      </c>
      <c r="E3" s="284" t="s">
        <v>19</v>
      </c>
      <c r="F3" s="284" t="s">
        <v>20</v>
      </c>
      <c r="G3" s="281" t="s">
        <v>21</v>
      </c>
      <c r="H3" s="284" t="s">
        <v>22</v>
      </c>
      <c r="I3" s="284" t="s">
        <v>23</v>
      </c>
      <c r="J3" s="284" t="s">
        <v>24</v>
      </c>
      <c r="K3" s="284"/>
      <c r="L3" s="284"/>
      <c r="M3" s="284"/>
      <c r="N3" s="289" t="s">
        <v>29</v>
      </c>
      <c r="O3" s="292" t="s">
        <v>30</v>
      </c>
      <c r="P3" s="293"/>
      <c r="Q3" s="293"/>
      <c r="R3" s="293"/>
      <c r="S3" s="293"/>
      <c r="T3" s="294"/>
      <c r="U3" s="289" t="s">
        <v>131</v>
      </c>
    </row>
    <row r="4" spans="1:21" ht="56.25" customHeight="1" x14ac:dyDescent="0.3">
      <c r="A4" s="284"/>
      <c r="B4" s="284"/>
      <c r="C4" s="284"/>
      <c r="D4" s="284"/>
      <c r="E4" s="284"/>
      <c r="F4" s="284"/>
      <c r="G4" s="282"/>
      <c r="H4" s="284"/>
      <c r="I4" s="284"/>
      <c r="J4" s="284"/>
      <c r="K4" s="284"/>
      <c r="L4" s="284"/>
      <c r="M4" s="284"/>
      <c r="N4" s="290"/>
      <c r="O4" s="278" t="s">
        <v>31</v>
      </c>
      <c r="P4" s="279"/>
      <c r="Q4" s="280"/>
      <c r="R4" s="278" t="s">
        <v>32</v>
      </c>
      <c r="S4" s="279"/>
      <c r="T4" s="280"/>
      <c r="U4" s="290"/>
    </row>
    <row r="5" spans="1:21" ht="69" customHeight="1" x14ac:dyDescent="0.3">
      <c r="A5" s="284"/>
      <c r="B5" s="284"/>
      <c r="C5" s="284"/>
      <c r="D5" s="284"/>
      <c r="E5" s="284"/>
      <c r="F5" s="284"/>
      <c r="G5" s="283"/>
      <c r="H5" s="284"/>
      <c r="I5" s="284"/>
      <c r="J5" s="8" t="s">
        <v>25</v>
      </c>
      <c r="K5" s="8" t="s">
        <v>26</v>
      </c>
      <c r="L5" s="8" t="s">
        <v>27</v>
      </c>
      <c r="M5" s="8" t="s">
        <v>132</v>
      </c>
      <c r="N5" s="291"/>
      <c r="O5" s="19" t="s">
        <v>33</v>
      </c>
      <c r="P5" s="19" t="s">
        <v>34</v>
      </c>
      <c r="Q5" s="19" t="s">
        <v>35</v>
      </c>
      <c r="R5" s="19" t="s">
        <v>36</v>
      </c>
      <c r="S5" s="19" t="s">
        <v>37</v>
      </c>
      <c r="T5" s="19" t="s">
        <v>38</v>
      </c>
      <c r="U5" s="291"/>
    </row>
    <row r="6" spans="1:21" x14ac:dyDescent="0.3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/>
      <c r="H6" s="7">
        <v>8</v>
      </c>
      <c r="I6" s="7">
        <v>9</v>
      </c>
      <c r="J6" s="8">
        <v>10</v>
      </c>
      <c r="K6" s="8">
        <v>11</v>
      </c>
      <c r="L6" s="8">
        <v>12</v>
      </c>
      <c r="M6" s="8">
        <v>13</v>
      </c>
      <c r="N6" s="39">
        <v>14</v>
      </c>
      <c r="O6" s="8">
        <v>15</v>
      </c>
      <c r="P6" s="8">
        <v>16</v>
      </c>
      <c r="Q6" s="8">
        <v>17</v>
      </c>
      <c r="R6" s="8">
        <v>18</v>
      </c>
      <c r="S6" s="8">
        <v>19</v>
      </c>
      <c r="T6" s="8">
        <v>20</v>
      </c>
      <c r="U6" s="39">
        <v>22</v>
      </c>
    </row>
    <row r="7" spans="1:21" ht="17.399999999999999" x14ac:dyDescent="0.3">
      <c r="A7" s="218" t="s">
        <v>466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</row>
    <row r="8" spans="1:21" x14ac:dyDescent="0.3">
      <c r="A8" s="213" t="s">
        <v>134</v>
      </c>
      <c r="B8" s="213" t="s">
        <v>467</v>
      </c>
      <c r="C8" s="213" t="s">
        <v>468</v>
      </c>
      <c r="D8" s="213" t="s">
        <v>1</v>
      </c>
      <c r="E8" s="213">
        <v>630</v>
      </c>
      <c r="F8" s="213">
        <v>909</v>
      </c>
      <c r="G8" s="214">
        <v>45272</v>
      </c>
      <c r="H8" s="71">
        <v>2</v>
      </c>
      <c r="I8" s="71" t="s">
        <v>469</v>
      </c>
      <c r="J8" s="62">
        <v>116</v>
      </c>
      <c r="K8" s="62">
        <v>91</v>
      </c>
      <c r="L8" s="62">
        <v>80</v>
      </c>
      <c r="M8" s="62">
        <v>43</v>
      </c>
      <c r="N8" s="220">
        <f>(J10+K10+L10)/3</f>
        <v>150</v>
      </c>
      <c r="O8" s="102"/>
      <c r="P8" s="102"/>
      <c r="Q8" s="102"/>
      <c r="R8" s="102"/>
      <c r="S8" s="102"/>
      <c r="T8" s="102"/>
      <c r="U8" s="220">
        <f>MAX(J10:L10)/F8*100</f>
        <v>18.811881188118811</v>
      </c>
    </row>
    <row r="9" spans="1:21" x14ac:dyDescent="0.3">
      <c r="A9" s="213"/>
      <c r="B9" s="213"/>
      <c r="C9" s="213"/>
      <c r="D9" s="213"/>
      <c r="E9" s="213"/>
      <c r="F9" s="213"/>
      <c r="G9" s="215"/>
      <c r="H9" s="71">
        <v>4</v>
      </c>
      <c r="I9" s="71" t="s">
        <v>470</v>
      </c>
      <c r="J9" s="62">
        <v>55</v>
      </c>
      <c r="K9" s="62">
        <v>57</v>
      </c>
      <c r="L9" s="62">
        <v>51</v>
      </c>
      <c r="M9" s="62">
        <v>0</v>
      </c>
      <c r="N9" s="221"/>
      <c r="O9" s="102">
        <v>403</v>
      </c>
      <c r="P9" s="102">
        <v>403</v>
      </c>
      <c r="Q9" s="102">
        <v>402</v>
      </c>
      <c r="R9" s="102">
        <v>231</v>
      </c>
      <c r="S9" s="102">
        <v>232</v>
      </c>
      <c r="T9" s="102">
        <v>232</v>
      </c>
      <c r="U9" s="221"/>
    </row>
    <row r="10" spans="1:21" x14ac:dyDescent="0.3">
      <c r="A10" s="213"/>
      <c r="B10" s="213"/>
      <c r="C10" s="213"/>
      <c r="D10" s="213"/>
      <c r="E10" s="213"/>
      <c r="F10" s="213"/>
      <c r="G10" s="216"/>
      <c r="H10" s="91"/>
      <c r="I10" s="92" t="s">
        <v>28</v>
      </c>
      <c r="J10" s="93">
        <f>SUM(J8:J9)</f>
        <v>171</v>
      </c>
      <c r="K10" s="93">
        <f>SUM(K8:K9)</f>
        <v>148</v>
      </c>
      <c r="L10" s="93">
        <f>SUM(L8:L9)</f>
        <v>131</v>
      </c>
      <c r="M10" s="93">
        <f>SUM(M8:M9)</f>
        <v>43</v>
      </c>
      <c r="N10" s="222"/>
      <c r="O10" s="102"/>
      <c r="P10" s="102"/>
      <c r="Q10" s="102"/>
      <c r="R10" s="102"/>
      <c r="S10" s="102"/>
      <c r="T10" s="102"/>
      <c r="U10" s="222"/>
    </row>
    <row r="11" spans="1:21" x14ac:dyDescent="0.3">
      <c r="A11" s="213" t="s">
        <v>134</v>
      </c>
      <c r="B11" s="213" t="s">
        <v>467</v>
      </c>
      <c r="C11" s="213" t="s">
        <v>468</v>
      </c>
      <c r="D11" s="213" t="s">
        <v>6</v>
      </c>
      <c r="E11" s="213">
        <v>630</v>
      </c>
      <c r="F11" s="213">
        <v>909</v>
      </c>
      <c r="G11" s="214">
        <v>45272</v>
      </c>
      <c r="H11" s="71">
        <v>3</v>
      </c>
      <c r="I11" s="71" t="s">
        <v>471</v>
      </c>
      <c r="J11" s="62">
        <v>0</v>
      </c>
      <c r="K11" s="62">
        <v>0</v>
      </c>
      <c r="L11" s="62">
        <v>0</v>
      </c>
      <c r="M11" s="62">
        <v>0</v>
      </c>
      <c r="N11" s="220">
        <f>(J13+K13+L13)/3</f>
        <v>75</v>
      </c>
      <c r="O11" s="102"/>
      <c r="P11" s="102"/>
      <c r="Q11" s="102"/>
      <c r="R11" s="102"/>
      <c r="S11" s="102"/>
      <c r="T11" s="102"/>
      <c r="U11" s="220">
        <f>MAX(J13:L13)/F11*100</f>
        <v>8.8008800880088014</v>
      </c>
    </row>
    <row r="12" spans="1:21" x14ac:dyDescent="0.3">
      <c r="A12" s="213"/>
      <c r="B12" s="213"/>
      <c r="C12" s="213"/>
      <c r="D12" s="213"/>
      <c r="E12" s="213"/>
      <c r="F12" s="213"/>
      <c r="G12" s="215"/>
      <c r="H12" s="71">
        <v>5</v>
      </c>
      <c r="I12" s="71" t="s">
        <v>472</v>
      </c>
      <c r="J12" s="62">
        <v>75</v>
      </c>
      <c r="K12" s="62">
        <v>80</v>
      </c>
      <c r="L12" s="62">
        <v>70</v>
      </c>
      <c r="M12" s="62">
        <v>0</v>
      </c>
      <c r="N12" s="221"/>
      <c r="O12" s="102">
        <v>402</v>
      </c>
      <c r="P12" s="102">
        <v>402</v>
      </c>
      <c r="Q12" s="102">
        <v>401</v>
      </c>
      <c r="R12" s="102">
        <v>230</v>
      </c>
      <c r="S12" s="102">
        <v>231</v>
      </c>
      <c r="T12" s="102">
        <v>230</v>
      </c>
      <c r="U12" s="221"/>
    </row>
    <row r="13" spans="1:21" x14ac:dyDescent="0.3">
      <c r="A13" s="213"/>
      <c r="B13" s="213"/>
      <c r="C13" s="213"/>
      <c r="D13" s="213"/>
      <c r="E13" s="213"/>
      <c r="F13" s="213"/>
      <c r="G13" s="216"/>
      <c r="H13" s="91"/>
      <c r="I13" s="92" t="s">
        <v>28</v>
      </c>
      <c r="J13" s="93">
        <f>SUM(J11:J12)</f>
        <v>75</v>
      </c>
      <c r="K13" s="93">
        <f>SUM(K11:K12)</f>
        <v>80</v>
      </c>
      <c r="L13" s="93">
        <f>SUM(L11:L12)</f>
        <v>70</v>
      </c>
      <c r="M13" s="93">
        <f>SUM(M11:M12)</f>
        <v>0</v>
      </c>
      <c r="N13" s="222"/>
      <c r="O13" s="102"/>
      <c r="P13" s="102"/>
      <c r="Q13" s="102"/>
      <c r="R13" s="102"/>
      <c r="S13" s="102"/>
      <c r="T13" s="102"/>
      <c r="U13" s="222"/>
    </row>
    <row r="14" spans="1:21" ht="17.399999999999999" x14ac:dyDescent="0.3">
      <c r="A14" s="218" t="s">
        <v>473</v>
      </c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</row>
    <row r="15" spans="1:21" x14ac:dyDescent="0.3">
      <c r="A15" s="213" t="s">
        <v>134</v>
      </c>
      <c r="B15" s="213" t="s">
        <v>467</v>
      </c>
      <c r="C15" s="213" t="s">
        <v>474</v>
      </c>
      <c r="D15" s="213" t="s">
        <v>1</v>
      </c>
      <c r="E15" s="213">
        <v>250</v>
      </c>
      <c r="F15" s="213">
        <v>360</v>
      </c>
      <c r="G15" s="214">
        <v>45272</v>
      </c>
      <c r="H15" s="71">
        <v>1</v>
      </c>
      <c r="I15" s="71" t="s">
        <v>273</v>
      </c>
      <c r="J15" s="62">
        <v>41.3</v>
      </c>
      <c r="K15" s="62">
        <v>35.200000000000003</v>
      </c>
      <c r="L15" s="62">
        <v>55.6</v>
      </c>
      <c r="M15" s="62">
        <v>15</v>
      </c>
      <c r="N15" s="220">
        <f>(J17+K17+L17)/3</f>
        <v>98.466666666666654</v>
      </c>
      <c r="O15" s="102"/>
      <c r="P15" s="102"/>
      <c r="Q15" s="102"/>
      <c r="R15" s="102"/>
      <c r="S15" s="102"/>
      <c r="T15" s="102"/>
      <c r="U15" s="220">
        <f>MAX(J17:L17)/F15*100</f>
        <v>27.833333333333332</v>
      </c>
    </row>
    <row r="16" spans="1:21" x14ac:dyDescent="0.3">
      <c r="A16" s="213"/>
      <c r="B16" s="213"/>
      <c r="C16" s="213"/>
      <c r="D16" s="213"/>
      <c r="E16" s="213"/>
      <c r="F16" s="213"/>
      <c r="G16" s="215"/>
      <c r="H16" s="71">
        <v>2</v>
      </c>
      <c r="I16" s="71" t="s">
        <v>56</v>
      </c>
      <c r="J16" s="62">
        <v>54.3</v>
      </c>
      <c r="K16" s="62">
        <v>65</v>
      </c>
      <c r="L16" s="62">
        <v>44</v>
      </c>
      <c r="M16" s="62">
        <v>26</v>
      </c>
      <c r="N16" s="221"/>
      <c r="O16" s="102">
        <v>400</v>
      </c>
      <c r="P16" s="102">
        <v>401</v>
      </c>
      <c r="Q16" s="102">
        <v>409</v>
      </c>
      <c r="R16" s="102">
        <v>227</v>
      </c>
      <c r="S16" s="102">
        <v>231</v>
      </c>
      <c r="T16" s="102">
        <v>232</v>
      </c>
      <c r="U16" s="221"/>
    </row>
    <row r="17" spans="1:21" x14ac:dyDescent="0.3">
      <c r="A17" s="213"/>
      <c r="B17" s="213"/>
      <c r="C17" s="213"/>
      <c r="D17" s="213"/>
      <c r="E17" s="213"/>
      <c r="F17" s="213"/>
      <c r="G17" s="216"/>
      <c r="H17" s="91"/>
      <c r="I17" s="92" t="s">
        <v>28</v>
      </c>
      <c r="J17" s="93">
        <f>SUM(J15:J16)</f>
        <v>95.6</v>
      </c>
      <c r="K17" s="93">
        <f>SUM(K15:K16)</f>
        <v>100.2</v>
      </c>
      <c r="L17" s="93">
        <f>SUM(L15:L16)</f>
        <v>99.6</v>
      </c>
      <c r="M17" s="93">
        <f>SUM(M15:M16)</f>
        <v>41</v>
      </c>
      <c r="N17" s="222"/>
      <c r="O17" s="102"/>
      <c r="P17" s="102"/>
      <c r="Q17" s="102"/>
      <c r="R17" s="102"/>
      <c r="S17" s="102"/>
      <c r="T17" s="102"/>
      <c r="U17" s="222"/>
    </row>
    <row r="18" spans="1:21" x14ac:dyDescent="0.3">
      <c r="A18" s="213" t="s">
        <v>134</v>
      </c>
      <c r="B18" s="213" t="s">
        <v>467</v>
      </c>
      <c r="C18" s="213" t="s">
        <v>474</v>
      </c>
      <c r="D18" s="213" t="s">
        <v>6</v>
      </c>
      <c r="E18" s="213">
        <v>250</v>
      </c>
      <c r="F18" s="213">
        <v>360</v>
      </c>
      <c r="G18" s="214">
        <v>45272</v>
      </c>
      <c r="H18" s="71">
        <v>3</v>
      </c>
      <c r="I18" s="71" t="s">
        <v>273</v>
      </c>
      <c r="J18" s="62">
        <v>0</v>
      </c>
      <c r="K18" s="62">
        <v>0</v>
      </c>
      <c r="L18" s="62">
        <v>0</v>
      </c>
      <c r="M18" s="62">
        <v>0</v>
      </c>
      <c r="N18" s="220">
        <f>(J20+K20+L20)/3</f>
        <v>0</v>
      </c>
      <c r="O18" s="102"/>
      <c r="P18" s="102"/>
      <c r="Q18" s="102"/>
      <c r="R18" s="102"/>
      <c r="S18" s="102"/>
      <c r="T18" s="102"/>
      <c r="U18" s="220">
        <f>MAX(J20:L20)/F18*100</f>
        <v>0</v>
      </c>
    </row>
    <row r="19" spans="1:21" x14ac:dyDescent="0.3">
      <c r="A19" s="213"/>
      <c r="B19" s="213"/>
      <c r="C19" s="213"/>
      <c r="D19" s="213"/>
      <c r="E19" s="213"/>
      <c r="F19" s="213"/>
      <c r="G19" s="215"/>
      <c r="H19" s="71">
        <v>4</v>
      </c>
      <c r="I19" s="71" t="s">
        <v>56</v>
      </c>
      <c r="J19" s="62">
        <v>0</v>
      </c>
      <c r="K19" s="62">
        <v>0</v>
      </c>
      <c r="L19" s="62">
        <v>0</v>
      </c>
      <c r="M19" s="62">
        <v>0</v>
      </c>
      <c r="N19" s="221"/>
      <c r="O19" s="102">
        <v>426</v>
      </c>
      <c r="P19" s="102">
        <v>429</v>
      </c>
      <c r="Q19" s="102">
        <v>430</v>
      </c>
      <c r="R19" s="102">
        <v>243</v>
      </c>
      <c r="S19" s="102">
        <v>244</v>
      </c>
      <c r="T19" s="102">
        <v>246</v>
      </c>
      <c r="U19" s="221"/>
    </row>
    <row r="20" spans="1:21" x14ac:dyDescent="0.3">
      <c r="A20" s="213"/>
      <c r="B20" s="213"/>
      <c r="C20" s="213"/>
      <c r="D20" s="213"/>
      <c r="E20" s="213"/>
      <c r="F20" s="213"/>
      <c r="G20" s="216"/>
      <c r="H20" s="91"/>
      <c r="I20" s="92" t="s">
        <v>28</v>
      </c>
      <c r="J20" s="93">
        <f>SUM(J18:J19)</f>
        <v>0</v>
      </c>
      <c r="K20" s="93">
        <f>SUM(K18:K19)</f>
        <v>0</v>
      </c>
      <c r="L20" s="93">
        <f>SUM(L18:L19)</f>
        <v>0</v>
      </c>
      <c r="M20" s="93">
        <f>SUM(M18:M19)</f>
        <v>0</v>
      </c>
      <c r="N20" s="222"/>
      <c r="O20" s="102"/>
      <c r="P20" s="102"/>
      <c r="Q20" s="102"/>
      <c r="R20" s="102"/>
      <c r="S20" s="102"/>
      <c r="T20" s="102"/>
      <c r="U20" s="222"/>
    </row>
    <row r="21" spans="1:21" ht="17.399999999999999" x14ac:dyDescent="0.3">
      <c r="A21" s="218" t="s">
        <v>475</v>
      </c>
      <c r="B21" s="219"/>
      <c r="C21" s="219"/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</row>
    <row r="22" spans="1:21" ht="24" x14ac:dyDescent="0.3">
      <c r="A22" s="213" t="s">
        <v>134</v>
      </c>
      <c r="B22" s="213" t="s">
        <v>467</v>
      </c>
      <c r="C22" s="213" t="s">
        <v>476</v>
      </c>
      <c r="D22" s="213" t="s">
        <v>1</v>
      </c>
      <c r="E22" s="213">
        <v>400</v>
      </c>
      <c r="F22" s="213">
        <v>577</v>
      </c>
      <c r="G22" s="214">
        <v>45272</v>
      </c>
      <c r="H22" s="71" t="s">
        <v>477</v>
      </c>
      <c r="I22" s="71" t="s">
        <v>478</v>
      </c>
      <c r="J22" s="62">
        <v>118</v>
      </c>
      <c r="K22" s="62">
        <v>127</v>
      </c>
      <c r="L22" s="62">
        <v>105</v>
      </c>
      <c r="M22" s="62">
        <v>0</v>
      </c>
      <c r="N22" s="220">
        <f>(J23+K23+L23)/3</f>
        <v>116.66666666666667</v>
      </c>
      <c r="O22" s="102">
        <v>376</v>
      </c>
      <c r="P22" s="102">
        <v>377</v>
      </c>
      <c r="Q22" s="102">
        <v>376</v>
      </c>
      <c r="R22" s="102">
        <v>219</v>
      </c>
      <c r="S22" s="102">
        <v>210</v>
      </c>
      <c r="T22" s="102">
        <v>215</v>
      </c>
      <c r="U22" s="220">
        <f>MAX(J23:L23)/F22*100</f>
        <v>22.010398613518198</v>
      </c>
    </row>
    <row r="23" spans="1:21" x14ac:dyDescent="0.3">
      <c r="A23" s="213"/>
      <c r="B23" s="213"/>
      <c r="C23" s="213"/>
      <c r="D23" s="213"/>
      <c r="E23" s="213"/>
      <c r="F23" s="213"/>
      <c r="G23" s="216"/>
      <c r="H23" s="91"/>
      <c r="I23" s="92" t="s">
        <v>28</v>
      </c>
      <c r="J23" s="93">
        <f>SUM(J22:J22)</f>
        <v>118</v>
      </c>
      <c r="K23" s="93">
        <f>SUM(K22:K22)</f>
        <v>127</v>
      </c>
      <c r="L23" s="93">
        <f>SUM(L22:L22)</f>
        <v>105</v>
      </c>
      <c r="M23" s="93">
        <f>SUM(M22:M22)</f>
        <v>0</v>
      </c>
      <c r="N23" s="222"/>
      <c r="O23" s="102"/>
      <c r="P23" s="102"/>
      <c r="Q23" s="102"/>
      <c r="R23" s="102"/>
      <c r="S23" s="102"/>
      <c r="T23" s="102"/>
      <c r="U23" s="222"/>
    </row>
    <row r="24" spans="1:21" ht="17.399999999999999" x14ac:dyDescent="0.3">
      <c r="A24" s="218" t="s">
        <v>479</v>
      </c>
      <c r="B24" s="219"/>
      <c r="C24" s="219"/>
      <c r="D24" s="219"/>
      <c r="E24" s="219"/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</row>
    <row r="25" spans="1:21" ht="24" x14ac:dyDescent="0.3">
      <c r="A25" s="213" t="s">
        <v>134</v>
      </c>
      <c r="B25" s="213" t="s">
        <v>467</v>
      </c>
      <c r="C25" s="213" t="s">
        <v>385</v>
      </c>
      <c r="D25" s="213" t="s">
        <v>1</v>
      </c>
      <c r="E25" s="213">
        <v>250</v>
      </c>
      <c r="F25" s="213">
        <v>360</v>
      </c>
      <c r="G25" s="214">
        <v>45272</v>
      </c>
      <c r="H25" s="71" t="s">
        <v>477</v>
      </c>
      <c r="I25" s="71" t="s">
        <v>478</v>
      </c>
      <c r="J25" s="62">
        <v>34.5</v>
      </c>
      <c r="K25" s="62">
        <v>50</v>
      </c>
      <c r="L25" s="62">
        <v>57</v>
      </c>
      <c r="M25" s="62">
        <v>0</v>
      </c>
      <c r="N25" s="220">
        <f>(J26+K26+L26)/3</f>
        <v>47.166666666666664</v>
      </c>
      <c r="O25" s="102">
        <v>377</v>
      </c>
      <c r="P25" s="102">
        <v>381</v>
      </c>
      <c r="Q25" s="102">
        <v>380</v>
      </c>
      <c r="R25" s="102">
        <v>216</v>
      </c>
      <c r="S25" s="102">
        <v>214</v>
      </c>
      <c r="T25" s="102">
        <v>216</v>
      </c>
      <c r="U25" s="220">
        <f>MAX(J26:L26)/F25*100</f>
        <v>15.833333333333332</v>
      </c>
    </row>
    <row r="26" spans="1:21" x14ac:dyDescent="0.3">
      <c r="A26" s="213"/>
      <c r="B26" s="213"/>
      <c r="C26" s="213"/>
      <c r="D26" s="213"/>
      <c r="E26" s="213"/>
      <c r="F26" s="213"/>
      <c r="G26" s="216"/>
      <c r="H26" s="91"/>
      <c r="I26" s="92" t="s">
        <v>28</v>
      </c>
      <c r="J26" s="93">
        <f>SUM(J25:J25)</f>
        <v>34.5</v>
      </c>
      <c r="K26" s="93">
        <f>SUM(K25:K25)</f>
        <v>50</v>
      </c>
      <c r="L26" s="93">
        <f>SUM(L25:L25)</f>
        <v>57</v>
      </c>
      <c r="M26" s="93">
        <f>SUM(M25:M25)</f>
        <v>0</v>
      </c>
      <c r="N26" s="222"/>
      <c r="O26" s="102"/>
      <c r="P26" s="102"/>
      <c r="Q26" s="102"/>
      <c r="R26" s="102"/>
      <c r="S26" s="102"/>
      <c r="T26" s="102"/>
      <c r="U26" s="222"/>
    </row>
    <row r="27" spans="1:21" ht="24" x14ac:dyDescent="0.3">
      <c r="A27" s="213" t="s">
        <v>134</v>
      </c>
      <c r="B27" s="213" t="s">
        <v>467</v>
      </c>
      <c r="C27" s="213" t="s">
        <v>385</v>
      </c>
      <c r="D27" s="213" t="s">
        <v>6</v>
      </c>
      <c r="E27" s="213">
        <v>250</v>
      </c>
      <c r="F27" s="213">
        <v>360</v>
      </c>
      <c r="G27" s="214">
        <v>45272</v>
      </c>
      <c r="H27" s="71" t="s">
        <v>480</v>
      </c>
      <c r="I27" s="71" t="s">
        <v>478</v>
      </c>
      <c r="J27" s="62">
        <v>25</v>
      </c>
      <c r="K27" s="62">
        <v>33</v>
      </c>
      <c r="L27" s="62">
        <v>36</v>
      </c>
      <c r="M27" s="62">
        <v>0</v>
      </c>
      <c r="N27" s="220">
        <f>(J28+K28+L28)/3</f>
        <v>31.333333333333332</v>
      </c>
      <c r="O27" s="102">
        <v>378</v>
      </c>
      <c r="P27" s="102">
        <v>380</v>
      </c>
      <c r="Q27" s="102">
        <v>380</v>
      </c>
      <c r="R27" s="102">
        <v>215</v>
      </c>
      <c r="S27" s="102">
        <v>216</v>
      </c>
      <c r="T27" s="102">
        <v>216</v>
      </c>
      <c r="U27" s="220">
        <f>MAX(J28:L28)/F27*100</f>
        <v>10</v>
      </c>
    </row>
    <row r="28" spans="1:21" x14ac:dyDescent="0.3">
      <c r="A28" s="213"/>
      <c r="B28" s="213"/>
      <c r="C28" s="213"/>
      <c r="D28" s="213"/>
      <c r="E28" s="213"/>
      <c r="F28" s="213"/>
      <c r="G28" s="216"/>
      <c r="H28" s="91"/>
      <c r="I28" s="92" t="s">
        <v>28</v>
      </c>
      <c r="J28" s="93">
        <f>SUM(J27:J27)</f>
        <v>25</v>
      </c>
      <c r="K28" s="93">
        <f>SUM(K27:K27)</f>
        <v>33</v>
      </c>
      <c r="L28" s="93">
        <f>SUM(L27:L27)</f>
        <v>36</v>
      </c>
      <c r="M28" s="93">
        <f>SUM(M27:M27)</f>
        <v>0</v>
      </c>
      <c r="N28" s="222"/>
      <c r="O28" s="102"/>
      <c r="P28" s="102"/>
      <c r="Q28" s="102"/>
      <c r="R28" s="102"/>
      <c r="S28" s="102"/>
      <c r="T28" s="102"/>
      <c r="U28" s="222"/>
    </row>
    <row r="29" spans="1:21" ht="17.399999999999999" x14ac:dyDescent="0.3">
      <c r="A29" s="218" t="s">
        <v>481</v>
      </c>
      <c r="B29" s="219"/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</row>
    <row r="30" spans="1:21" ht="24" x14ac:dyDescent="0.3">
      <c r="A30" s="213" t="s">
        <v>134</v>
      </c>
      <c r="B30" s="213" t="s">
        <v>467</v>
      </c>
      <c r="C30" s="213" t="s">
        <v>482</v>
      </c>
      <c r="D30" s="213" t="s">
        <v>1</v>
      </c>
      <c r="E30" s="213">
        <v>400</v>
      </c>
      <c r="F30" s="213">
        <v>600</v>
      </c>
      <c r="G30" s="214">
        <v>45272</v>
      </c>
      <c r="H30" s="71" t="s">
        <v>477</v>
      </c>
      <c r="I30" s="71" t="s">
        <v>478</v>
      </c>
      <c r="J30" s="62">
        <v>98.5</v>
      </c>
      <c r="K30" s="62">
        <v>31.7</v>
      </c>
      <c r="L30" s="62">
        <v>65.599999999999994</v>
      </c>
      <c r="M30" s="62">
        <v>52</v>
      </c>
      <c r="N30" s="220">
        <f>(J31+K31+L31)/3</f>
        <v>65.266666666666666</v>
      </c>
      <c r="O30" s="102">
        <v>400</v>
      </c>
      <c r="P30" s="102">
        <v>400</v>
      </c>
      <c r="Q30" s="102">
        <v>397</v>
      </c>
      <c r="R30" s="102">
        <v>226</v>
      </c>
      <c r="S30" s="102">
        <v>229</v>
      </c>
      <c r="T30" s="102">
        <v>226</v>
      </c>
      <c r="U30" s="220">
        <f>MAX(J31:L31)/F30*100</f>
        <v>16.416666666666664</v>
      </c>
    </row>
    <row r="31" spans="1:21" x14ac:dyDescent="0.3">
      <c r="A31" s="213"/>
      <c r="B31" s="213"/>
      <c r="C31" s="213"/>
      <c r="D31" s="213"/>
      <c r="E31" s="213"/>
      <c r="F31" s="213"/>
      <c r="G31" s="216"/>
      <c r="H31" s="91"/>
      <c r="I31" s="92" t="s">
        <v>28</v>
      </c>
      <c r="J31" s="93">
        <f>SUM(J30:J30)</f>
        <v>98.5</v>
      </c>
      <c r="K31" s="93">
        <f>SUM(K30:K30)</f>
        <v>31.7</v>
      </c>
      <c r="L31" s="93">
        <f>SUM(L30:L30)</f>
        <v>65.599999999999994</v>
      </c>
      <c r="M31" s="93">
        <f>SUM(M30:M30)</f>
        <v>52</v>
      </c>
      <c r="N31" s="222"/>
      <c r="O31" s="102"/>
      <c r="P31" s="102"/>
      <c r="Q31" s="102"/>
      <c r="R31" s="102"/>
      <c r="S31" s="102"/>
      <c r="T31" s="102"/>
      <c r="U31" s="222"/>
    </row>
    <row r="32" spans="1:21" x14ac:dyDescent="0.3">
      <c r="A32" s="213" t="s">
        <v>134</v>
      </c>
      <c r="B32" s="213" t="s">
        <v>467</v>
      </c>
      <c r="C32" s="213" t="s">
        <v>482</v>
      </c>
      <c r="D32" s="213" t="s">
        <v>6</v>
      </c>
      <c r="E32" s="213">
        <v>630</v>
      </c>
      <c r="F32" s="213">
        <v>960</v>
      </c>
      <c r="G32" s="214">
        <v>45272</v>
      </c>
      <c r="H32" s="71"/>
      <c r="I32" s="71" t="s">
        <v>483</v>
      </c>
      <c r="J32" s="62"/>
      <c r="K32" s="62"/>
      <c r="L32" s="62"/>
      <c r="M32" s="62"/>
      <c r="N32" s="220">
        <f>(J33+K33+L33)/3</f>
        <v>0</v>
      </c>
      <c r="O32" s="102"/>
      <c r="P32" s="102"/>
      <c r="Q32" s="102"/>
      <c r="R32" s="102"/>
      <c r="S32" s="102"/>
      <c r="T32" s="102"/>
      <c r="U32" s="220">
        <f>MAX(J33:L33)/F32*100</f>
        <v>0</v>
      </c>
    </row>
    <row r="33" spans="1:21" x14ac:dyDescent="0.3">
      <c r="A33" s="213"/>
      <c r="B33" s="213"/>
      <c r="C33" s="213"/>
      <c r="D33" s="213"/>
      <c r="E33" s="213"/>
      <c r="F33" s="213"/>
      <c r="G33" s="216"/>
      <c r="H33" s="91"/>
      <c r="I33" s="92" t="s">
        <v>28</v>
      </c>
      <c r="J33" s="93">
        <f>SUM(J32:J32)</f>
        <v>0</v>
      </c>
      <c r="K33" s="93">
        <f>SUM(K32:K32)</f>
        <v>0</v>
      </c>
      <c r="L33" s="93">
        <f>SUM(L32:L32)</f>
        <v>0</v>
      </c>
      <c r="M33" s="93">
        <f>SUM(M32:M32)</f>
        <v>0</v>
      </c>
      <c r="N33" s="222"/>
      <c r="O33" s="102"/>
      <c r="P33" s="102"/>
      <c r="Q33" s="102"/>
      <c r="R33" s="102"/>
      <c r="S33" s="102"/>
      <c r="T33" s="102"/>
      <c r="U33" s="222"/>
    </row>
    <row r="34" spans="1:21" ht="17.399999999999999" x14ac:dyDescent="0.3">
      <c r="A34" s="218" t="s">
        <v>484</v>
      </c>
      <c r="B34" s="219"/>
      <c r="C34" s="219"/>
      <c r="D34" s="219"/>
      <c r="E34" s="219"/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</row>
    <row r="35" spans="1:21" x14ac:dyDescent="0.3">
      <c r="A35" s="213" t="s">
        <v>134</v>
      </c>
      <c r="B35" s="213" t="s">
        <v>467</v>
      </c>
      <c r="C35" s="213" t="s">
        <v>485</v>
      </c>
      <c r="D35" s="213" t="s">
        <v>486</v>
      </c>
      <c r="E35" s="213">
        <v>25</v>
      </c>
      <c r="F35" s="213">
        <v>38</v>
      </c>
      <c r="G35" s="214">
        <v>45272</v>
      </c>
      <c r="H35" s="71">
        <v>1</v>
      </c>
      <c r="I35" s="71" t="s">
        <v>487</v>
      </c>
      <c r="J35" s="62">
        <v>0.5</v>
      </c>
      <c r="K35" s="62">
        <v>0.3</v>
      </c>
      <c r="L35" s="62">
        <v>0.1</v>
      </c>
      <c r="M35" s="62">
        <v>0</v>
      </c>
      <c r="N35" s="220">
        <f>(J36+K36+L36)/3</f>
        <v>0.3</v>
      </c>
      <c r="O35" s="102">
        <v>412</v>
      </c>
      <c r="P35" s="102">
        <v>412</v>
      </c>
      <c r="Q35" s="102">
        <v>415</v>
      </c>
      <c r="R35" s="102">
        <v>234</v>
      </c>
      <c r="S35" s="102">
        <v>233</v>
      </c>
      <c r="T35" s="102">
        <v>234</v>
      </c>
      <c r="U35" s="220">
        <f>MAX(J36:L36)/F35*100</f>
        <v>1.3157894736842104</v>
      </c>
    </row>
    <row r="36" spans="1:21" x14ac:dyDescent="0.3">
      <c r="A36" s="213"/>
      <c r="B36" s="213"/>
      <c r="C36" s="213"/>
      <c r="D36" s="213"/>
      <c r="E36" s="213"/>
      <c r="F36" s="213"/>
      <c r="G36" s="216"/>
      <c r="H36" s="91"/>
      <c r="I36" s="92" t="s">
        <v>28</v>
      </c>
      <c r="J36" s="93">
        <f>SUM(J35:J35)</f>
        <v>0.5</v>
      </c>
      <c r="K36" s="93">
        <f>SUM(K35:K35)</f>
        <v>0.3</v>
      </c>
      <c r="L36" s="93">
        <f>SUM(L35:L35)</f>
        <v>0.1</v>
      </c>
      <c r="M36" s="93">
        <f>SUM(M35:M35)</f>
        <v>0</v>
      </c>
      <c r="N36" s="222"/>
      <c r="O36" s="102"/>
      <c r="P36" s="102"/>
      <c r="Q36" s="102"/>
      <c r="R36" s="102"/>
      <c r="S36" s="102"/>
      <c r="T36" s="102"/>
      <c r="U36" s="222"/>
    </row>
    <row r="37" spans="1:21" ht="17.399999999999999" x14ac:dyDescent="0.3">
      <c r="A37" s="218" t="s">
        <v>488</v>
      </c>
      <c r="B37" s="219"/>
      <c r="C37" s="219"/>
      <c r="D37" s="219"/>
      <c r="E37" s="219"/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</row>
    <row r="38" spans="1:21" x14ac:dyDescent="0.3">
      <c r="A38" s="213" t="s">
        <v>134</v>
      </c>
      <c r="B38" s="213" t="s">
        <v>467</v>
      </c>
      <c r="C38" s="213" t="s">
        <v>489</v>
      </c>
      <c r="D38" s="213" t="s">
        <v>486</v>
      </c>
      <c r="E38" s="213">
        <v>400</v>
      </c>
      <c r="F38" s="213">
        <v>600</v>
      </c>
      <c r="G38" s="214">
        <v>45272</v>
      </c>
      <c r="H38" s="71">
        <v>1</v>
      </c>
      <c r="I38" s="71" t="s">
        <v>490</v>
      </c>
      <c r="J38" s="62">
        <v>158</v>
      </c>
      <c r="K38" s="62">
        <v>140</v>
      </c>
      <c r="L38" s="62">
        <v>86</v>
      </c>
      <c r="M38" s="62">
        <v>0</v>
      </c>
      <c r="N38" s="220">
        <f>(J39+K39+L39)/3</f>
        <v>128</v>
      </c>
      <c r="O38" s="102">
        <v>392</v>
      </c>
      <c r="P38" s="102">
        <v>397</v>
      </c>
      <c r="Q38" s="102">
        <v>397</v>
      </c>
      <c r="R38" s="102">
        <v>227</v>
      </c>
      <c r="S38" s="102">
        <v>224</v>
      </c>
      <c r="T38" s="102">
        <v>226</v>
      </c>
      <c r="U38" s="220">
        <f>MAX(J39:L39)/F38*100</f>
        <v>26.333333333333332</v>
      </c>
    </row>
    <row r="39" spans="1:21" x14ac:dyDescent="0.3">
      <c r="A39" s="213"/>
      <c r="B39" s="213"/>
      <c r="C39" s="213"/>
      <c r="D39" s="213"/>
      <c r="E39" s="213"/>
      <c r="F39" s="213"/>
      <c r="G39" s="216"/>
      <c r="H39" s="91"/>
      <c r="I39" s="92" t="s">
        <v>28</v>
      </c>
      <c r="J39" s="93">
        <f>SUM(J38:J38)</f>
        <v>158</v>
      </c>
      <c r="K39" s="93">
        <f>SUM(K38:K38)</f>
        <v>140</v>
      </c>
      <c r="L39" s="93">
        <f>SUM(L38:L38)</f>
        <v>86</v>
      </c>
      <c r="M39" s="93">
        <f>SUM(M38:M38)</f>
        <v>0</v>
      </c>
      <c r="N39" s="222"/>
      <c r="O39" s="102"/>
      <c r="P39" s="102"/>
      <c r="Q39" s="102"/>
      <c r="R39" s="102"/>
      <c r="S39" s="102"/>
      <c r="T39" s="102"/>
      <c r="U39" s="222"/>
    </row>
    <row r="42" spans="1:21" s="1" customFormat="1" ht="15" customHeight="1" x14ac:dyDescent="0.25">
      <c r="A42" s="287" t="s">
        <v>41</v>
      </c>
      <c r="B42" s="287"/>
      <c r="C42" s="287"/>
      <c r="D42" s="288" t="s">
        <v>491</v>
      </c>
      <c r="E42" s="288"/>
      <c r="F42" s="288"/>
      <c r="G42" s="288"/>
      <c r="H42" s="21"/>
      <c r="I42" s="21"/>
      <c r="J42" s="2"/>
      <c r="K42" s="2"/>
      <c r="L42" s="2"/>
      <c r="M42" s="2"/>
      <c r="N42" s="4"/>
      <c r="O42" s="103"/>
      <c r="P42" s="103"/>
      <c r="Q42" s="103"/>
      <c r="R42" s="103"/>
      <c r="S42" s="103"/>
      <c r="T42" s="103"/>
      <c r="U42" s="4"/>
    </row>
    <row r="43" spans="1:21" s="1" customFormat="1" ht="12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4"/>
      <c r="O43" s="103"/>
      <c r="P43" s="103"/>
      <c r="Q43" s="103"/>
      <c r="R43" s="103"/>
      <c r="S43" s="103"/>
      <c r="T43" s="103"/>
      <c r="U43" s="4"/>
    </row>
    <row r="44" spans="1:21" s="1" customFormat="1" ht="13.2" x14ac:dyDescent="0.25">
      <c r="A44" s="287" t="s">
        <v>40</v>
      </c>
      <c r="B44" s="287"/>
      <c r="C44" s="287"/>
      <c r="D44" s="288"/>
      <c r="E44" s="288"/>
      <c r="F44" s="288"/>
      <c r="G44" s="288"/>
      <c r="H44" s="21"/>
      <c r="I44" s="21"/>
      <c r="J44" s="2"/>
      <c r="K44" s="2"/>
      <c r="L44" s="2"/>
      <c r="M44" s="2"/>
      <c r="N44" s="4"/>
      <c r="O44" s="103"/>
      <c r="P44" s="103"/>
      <c r="Q44" s="103"/>
      <c r="R44" s="103"/>
      <c r="S44" s="103"/>
      <c r="T44" s="103"/>
      <c r="U44" s="4"/>
    </row>
  </sheetData>
  <mergeCells count="126">
    <mergeCell ref="U3:U5"/>
    <mergeCell ref="O4:Q4"/>
    <mergeCell ref="R4:T4"/>
    <mergeCell ref="A7:U7"/>
    <mergeCell ref="A8:A10"/>
    <mergeCell ref="B8:B10"/>
    <mergeCell ref="C8:C10"/>
    <mergeCell ref="D8:D10"/>
    <mergeCell ref="E8:E10"/>
    <mergeCell ref="F8:F10"/>
    <mergeCell ref="G3:G5"/>
    <mergeCell ref="H3:H5"/>
    <mergeCell ref="I3:I5"/>
    <mergeCell ref="J3:M4"/>
    <mergeCell ref="N3:N5"/>
    <mergeCell ref="O3:T3"/>
    <mergeCell ref="A3:A5"/>
    <mergeCell ref="B3:B5"/>
    <mergeCell ref="C3:C5"/>
    <mergeCell ref="D3:D5"/>
    <mergeCell ref="E3:E5"/>
    <mergeCell ref="F3:F5"/>
    <mergeCell ref="G8:G10"/>
    <mergeCell ref="N8:N10"/>
    <mergeCell ref="U8:U10"/>
    <mergeCell ref="A11:A13"/>
    <mergeCell ref="B11:B13"/>
    <mergeCell ref="C11:C13"/>
    <mergeCell ref="D11:D13"/>
    <mergeCell ref="E11:E13"/>
    <mergeCell ref="F11:F13"/>
    <mergeCell ref="G11:G13"/>
    <mergeCell ref="N11:N13"/>
    <mergeCell ref="U11:U13"/>
    <mergeCell ref="A14:U14"/>
    <mergeCell ref="A15:A17"/>
    <mergeCell ref="B15:B17"/>
    <mergeCell ref="C15:C17"/>
    <mergeCell ref="D15:D17"/>
    <mergeCell ref="E15:E17"/>
    <mergeCell ref="F15:F17"/>
    <mergeCell ref="G15:G17"/>
    <mergeCell ref="N15:N17"/>
    <mergeCell ref="U15:U17"/>
    <mergeCell ref="A18:A20"/>
    <mergeCell ref="B18:B20"/>
    <mergeCell ref="C18:C20"/>
    <mergeCell ref="D18:D20"/>
    <mergeCell ref="E18:E20"/>
    <mergeCell ref="F18:F20"/>
    <mergeCell ref="G18:G20"/>
    <mergeCell ref="N18:N20"/>
    <mergeCell ref="U18:U20"/>
    <mergeCell ref="A21:U21"/>
    <mergeCell ref="A22:A23"/>
    <mergeCell ref="B22:B23"/>
    <mergeCell ref="C22:C23"/>
    <mergeCell ref="D22:D23"/>
    <mergeCell ref="E22:E23"/>
    <mergeCell ref="F22:F23"/>
    <mergeCell ref="G22:G23"/>
    <mergeCell ref="N22:N23"/>
    <mergeCell ref="U22:U23"/>
    <mergeCell ref="A24:U24"/>
    <mergeCell ref="A25:A26"/>
    <mergeCell ref="B25:B26"/>
    <mergeCell ref="C25:C26"/>
    <mergeCell ref="D25:D26"/>
    <mergeCell ref="E25:E26"/>
    <mergeCell ref="F25:F26"/>
    <mergeCell ref="G25:G26"/>
    <mergeCell ref="N25:N26"/>
    <mergeCell ref="U25:U26"/>
    <mergeCell ref="A27:A28"/>
    <mergeCell ref="B27:B28"/>
    <mergeCell ref="C27:C28"/>
    <mergeCell ref="D27:D28"/>
    <mergeCell ref="E27:E28"/>
    <mergeCell ref="F27:F28"/>
    <mergeCell ref="G27:G28"/>
    <mergeCell ref="N27:N28"/>
    <mergeCell ref="U27:U28"/>
    <mergeCell ref="A29:U29"/>
    <mergeCell ref="A30:A31"/>
    <mergeCell ref="B30:B31"/>
    <mergeCell ref="C30:C31"/>
    <mergeCell ref="D30:D31"/>
    <mergeCell ref="E30:E31"/>
    <mergeCell ref="F30:F31"/>
    <mergeCell ref="G30:G31"/>
    <mergeCell ref="N30:N31"/>
    <mergeCell ref="U30:U31"/>
    <mergeCell ref="C35:C36"/>
    <mergeCell ref="D35:D36"/>
    <mergeCell ref="E35:E36"/>
    <mergeCell ref="F35:F36"/>
    <mergeCell ref="A32:A33"/>
    <mergeCell ref="B32:B33"/>
    <mergeCell ref="C32:C33"/>
    <mergeCell ref="D32:D33"/>
    <mergeCell ref="E32:E33"/>
    <mergeCell ref="F32:F33"/>
    <mergeCell ref="A2:U2"/>
    <mergeCell ref="G38:G39"/>
    <mergeCell ref="N38:N39"/>
    <mergeCell ref="U38:U39"/>
    <mergeCell ref="A42:C42"/>
    <mergeCell ref="D42:G42"/>
    <mergeCell ref="A44:C44"/>
    <mergeCell ref="D44:G44"/>
    <mergeCell ref="G35:G36"/>
    <mergeCell ref="N35:N36"/>
    <mergeCell ref="U35:U36"/>
    <mergeCell ref="A37:U37"/>
    <mergeCell ref="A38:A39"/>
    <mergeCell ref="B38:B39"/>
    <mergeCell ref="C38:C39"/>
    <mergeCell ref="D38:D39"/>
    <mergeCell ref="E38:E39"/>
    <mergeCell ref="F38:F39"/>
    <mergeCell ref="G32:G33"/>
    <mergeCell ref="N32:N33"/>
    <mergeCell ref="U32:U33"/>
    <mergeCell ref="A34:U34"/>
    <mergeCell ref="A35:A36"/>
    <mergeCell ref="B35:B36"/>
  </mergeCells>
  <printOptions horizontalCentered="1"/>
  <pageMargins left="0.23622047244094491" right="0.23622047244094491" top="0.74803149606299213" bottom="0.39370078740157483" header="0.31496062992125984" footer="0.31496062992125984"/>
  <pageSetup paperSize="9" scale="73" orientation="landscape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BE2AD-858B-4DF9-980C-B27D63FDEA2F}">
  <dimension ref="A1:AO82"/>
  <sheetViews>
    <sheetView tabSelected="1" view="pageBreakPreview" zoomScale="85" zoomScaleNormal="73" zoomScaleSheetLayoutView="85" workbookViewId="0">
      <selection activeCell="K37" sqref="K37"/>
    </sheetView>
  </sheetViews>
  <sheetFormatPr defaultRowHeight="13.2" x14ac:dyDescent="0.25"/>
  <cols>
    <col min="1" max="1" width="3.109375" style="199" customWidth="1"/>
    <col min="2" max="2" width="12.6640625" style="199" customWidth="1"/>
    <col min="3" max="3" width="1" style="199" hidden="1" customWidth="1"/>
    <col min="4" max="4" width="7.88671875" style="199" bestFit="1" customWidth="1"/>
    <col min="5" max="5" width="7.33203125" style="199" customWidth="1"/>
    <col min="6" max="41" width="6.6640625" style="199" customWidth="1"/>
    <col min="42" max="256" width="8.88671875" style="199"/>
    <col min="257" max="257" width="3.109375" style="199" customWidth="1"/>
    <col min="258" max="258" width="12.6640625" style="199" customWidth="1"/>
    <col min="259" max="259" width="0" style="199" hidden="1" customWidth="1"/>
    <col min="260" max="260" width="7.88671875" style="199" bestFit="1" customWidth="1"/>
    <col min="261" max="261" width="7.33203125" style="199" customWidth="1"/>
    <col min="262" max="297" width="6.6640625" style="199" customWidth="1"/>
    <col min="298" max="512" width="8.88671875" style="199"/>
    <col min="513" max="513" width="3.109375" style="199" customWidth="1"/>
    <col min="514" max="514" width="12.6640625" style="199" customWidth="1"/>
    <col min="515" max="515" width="0" style="199" hidden="1" customWidth="1"/>
    <col min="516" max="516" width="7.88671875" style="199" bestFit="1" customWidth="1"/>
    <col min="517" max="517" width="7.33203125" style="199" customWidth="1"/>
    <col min="518" max="553" width="6.6640625" style="199" customWidth="1"/>
    <col min="554" max="768" width="8.88671875" style="199"/>
    <col min="769" max="769" width="3.109375" style="199" customWidth="1"/>
    <col min="770" max="770" width="12.6640625" style="199" customWidth="1"/>
    <col min="771" max="771" width="0" style="199" hidden="1" customWidth="1"/>
    <col min="772" max="772" width="7.88671875" style="199" bestFit="1" customWidth="1"/>
    <col min="773" max="773" width="7.33203125" style="199" customWidth="1"/>
    <col min="774" max="809" width="6.6640625" style="199" customWidth="1"/>
    <col min="810" max="1024" width="8.88671875" style="199"/>
    <col min="1025" max="1025" width="3.109375" style="199" customWidth="1"/>
    <col min="1026" max="1026" width="12.6640625" style="199" customWidth="1"/>
    <col min="1027" max="1027" width="0" style="199" hidden="1" customWidth="1"/>
    <col min="1028" max="1028" width="7.88671875" style="199" bestFit="1" customWidth="1"/>
    <col min="1029" max="1029" width="7.33203125" style="199" customWidth="1"/>
    <col min="1030" max="1065" width="6.6640625" style="199" customWidth="1"/>
    <col min="1066" max="1280" width="8.88671875" style="199"/>
    <col min="1281" max="1281" width="3.109375" style="199" customWidth="1"/>
    <col min="1282" max="1282" width="12.6640625" style="199" customWidth="1"/>
    <col min="1283" max="1283" width="0" style="199" hidden="1" customWidth="1"/>
    <col min="1284" max="1284" width="7.88671875" style="199" bestFit="1" customWidth="1"/>
    <col min="1285" max="1285" width="7.33203125" style="199" customWidth="1"/>
    <col min="1286" max="1321" width="6.6640625" style="199" customWidth="1"/>
    <col min="1322" max="1536" width="8.88671875" style="199"/>
    <col min="1537" max="1537" width="3.109375" style="199" customWidth="1"/>
    <col min="1538" max="1538" width="12.6640625" style="199" customWidth="1"/>
    <col min="1539" max="1539" width="0" style="199" hidden="1" customWidth="1"/>
    <col min="1540" max="1540" width="7.88671875" style="199" bestFit="1" customWidth="1"/>
    <col min="1541" max="1541" width="7.33203125" style="199" customWidth="1"/>
    <col min="1542" max="1577" width="6.6640625" style="199" customWidth="1"/>
    <col min="1578" max="1792" width="8.88671875" style="199"/>
    <col min="1793" max="1793" width="3.109375" style="199" customWidth="1"/>
    <col min="1794" max="1794" width="12.6640625" style="199" customWidth="1"/>
    <col min="1795" max="1795" width="0" style="199" hidden="1" customWidth="1"/>
    <col min="1796" max="1796" width="7.88671875" style="199" bestFit="1" customWidth="1"/>
    <col min="1797" max="1797" width="7.33203125" style="199" customWidth="1"/>
    <col min="1798" max="1833" width="6.6640625" style="199" customWidth="1"/>
    <col min="1834" max="2048" width="8.88671875" style="199"/>
    <col min="2049" max="2049" width="3.109375" style="199" customWidth="1"/>
    <col min="2050" max="2050" width="12.6640625" style="199" customWidth="1"/>
    <col min="2051" max="2051" width="0" style="199" hidden="1" customWidth="1"/>
    <col min="2052" max="2052" width="7.88671875" style="199" bestFit="1" customWidth="1"/>
    <col min="2053" max="2053" width="7.33203125" style="199" customWidth="1"/>
    <col min="2054" max="2089" width="6.6640625" style="199" customWidth="1"/>
    <col min="2090" max="2304" width="8.88671875" style="199"/>
    <col min="2305" max="2305" width="3.109375" style="199" customWidth="1"/>
    <col min="2306" max="2306" width="12.6640625" style="199" customWidth="1"/>
    <col min="2307" max="2307" width="0" style="199" hidden="1" customWidth="1"/>
    <col min="2308" max="2308" width="7.88671875" style="199" bestFit="1" customWidth="1"/>
    <col min="2309" max="2309" width="7.33203125" style="199" customWidth="1"/>
    <col min="2310" max="2345" width="6.6640625" style="199" customWidth="1"/>
    <col min="2346" max="2560" width="8.88671875" style="199"/>
    <col min="2561" max="2561" width="3.109375" style="199" customWidth="1"/>
    <col min="2562" max="2562" width="12.6640625" style="199" customWidth="1"/>
    <col min="2563" max="2563" width="0" style="199" hidden="1" customWidth="1"/>
    <col min="2564" max="2564" width="7.88671875" style="199" bestFit="1" customWidth="1"/>
    <col min="2565" max="2565" width="7.33203125" style="199" customWidth="1"/>
    <col min="2566" max="2601" width="6.6640625" style="199" customWidth="1"/>
    <col min="2602" max="2816" width="8.88671875" style="199"/>
    <col min="2817" max="2817" width="3.109375" style="199" customWidth="1"/>
    <col min="2818" max="2818" width="12.6640625" style="199" customWidth="1"/>
    <col min="2819" max="2819" width="0" style="199" hidden="1" customWidth="1"/>
    <col min="2820" max="2820" width="7.88671875" style="199" bestFit="1" customWidth="1"/>
    <col min="2821" max="2821" width="7.33203125" style="199" customWidth="1"/>
    <col min="2822" max="2857" width="6.6640625" style="199" customWidth="1"/>
    <col min="2858" max="3072" width="8.88671875" style="199"/>
    <col min="3073" max="3073" width="3.109375" style="199" customWidth="1"/>
    <col min="3074" max="3074" width="12.6640625" style="199" customWidth="1"/>
    <col min="3075" max="3075" width="0" style="199" hidden="1" customWidth="1"/>
    <col min="3076" max="3076" width="7.88671875" style="199" bestFit="1" customWidth="1"/>
    <col min="3077" max="3077" width="7.33203125" style="199" customWidth="1"/>
    <col min="3078" max="3113" width="6.6640625" style="199" customWidth="1"/>
    <col min="3114" max="3328" width="8.88671875" style="199"/>
    <col min="3329" max="3329" width="3.109375" style="199" customWidth="1"/>
    <col min="3330" max="3330" width="12.6640625" style="199" customWidth="1"/>
    <col min="3331" max="3331" width="0" style="199" hidden="1" customWidth="1"/>
    <col min="3332" max="3332" width="7.88671875" style="199" bestFit="1" customWidth="1"/>
    <col min="3333" max="3333" width="7.33203125" style="199" customWidth="1"/>
    <col min="3334" max="3369" width="6.6640625" style="199" customWidth="1"/>
    <col min="3370" max="3584" width="8.88671875" style="199"/>
    <col min="3585" max="3585" width="3.109375" style="199" customWidth="1"/>
    <col min="3586" max="3586" width="12.6640625" style="199" customWidth="1"/>
    <col min="3587" max="3587" width="0" style="199" hidden="1" customWidth="1"/>
    <col min="3588" max="3588" width="7.88671875" style="199" bestFit="1" customWidth="1"/>
    <col min="3589" max="3589" width="7.33203125" style="199" customWidth="1"/>
    <col min="3590" max="3625" width="6.6640625" style="199" customWidth="1"/>
    <col min="3626" max="3840" width="8.88671875" style="199"/>
    <col min="3841" max="3841" width="3.109375" style="199" customWidth="1"/>
    <col min="3842" max="3842" width="12.6640625" style="199" customWidth="1"/>
    <col min="3843" max="3843" width="0" style="199" hidden="1" customWidth="1"/>
    <col min="3844" max="3844" width="7.88671875" style="199" bestFit="1" customWidth="1"/>
    <col min="3845" max="3845" width="7.33203125" style="199" customWidth="1"/>
    <col min="3846" max="3881" width="6.6640625" style="199" customWidth="1"/>
    <col min="3882" max="4096" width="8.88671875" style="199"/>
    <col min="4097" max="4097" width="3.109375" style="199" customWidth="1"/>
    <col min="4098" max="4098" width="12.6640625" style="199" customWidth="1"/>
    <col min="4099" max="4099" width="0" style="199" hidden="1" customWidth="1"/>
    <col min="4100" max="4100" width="7.88671875" style="199" bestFit="1" customWidth="1"/>
    <col min="4101" max="4101" width="7.33203125" style="199" customWidth="1"/>
    <col min="4102" max="4137" width="6.6640625" style="199" customWidth="1"/>
    <col min="4138" max="4352" width="8.88671875" style="199"/>
    <col min="4353" max="4353" width="3.109375" style="199" customWidth="1"/>
    <col min="4354" max="4354" width="12.6640625" style="199" customWidth="1"/>
    <col min="4355" max="4355" width="0" style="199" hidden="1" customWidth="1"/>
    <col min="4356" max="4356" width="7.88671875" style="199" bestFit="1" customWidth="1"/>
    <col min="4357" max="4357" width="7.33203125" style="199" customWidth="1"/>
    <col min="4358" max="4393" width="6.6640625" style="199" customWidth="1"/>
    <col min="4394" max="4608" width="8.88671875" style="199"/>
    <col min="4609" max="4609" width="3.109375" style="199" customWidth="1"/>
    <col min="4610" max="4610" width="12.6640625" style="199" customWidth="1"/>
    <col min="4611" max="4611" width="0" style="199" hidden="1" customWidth="1"/>
    <col min="4612" max="4612" width="7.88671875" style="199" bestFit="1" customWidth="1"/>
    <col min="4613" max="4613" width="7.33203125" style="199" customWidth="1"/>
    <col min="4614" max="4649" width="6.6640625" style="199" customWidth="1"/>
    <col min="4650" max="4864" width="8.88671875" style="199"/>
    <col min="4865" max="4865" width="3.109375" style="199" customWidth="1"/>
    <col min="4866" max="4866" width="12.6640625" style="199" customWidth="1"/>
    <col min="4867" max="4867" width="0" style="199" hidden="1" customWidth="1"/>
    <col min="4868" max="4868" width="7.88671875" style="199" bestFit="1" customWidth="1"/>
    <col min="4869" max="4869" width="7.33203125" style="199" customWidth="1"/>
    <col min="4870" max="4905" width="6.6640625" style="199" customWidth="1"/>
    <col min="4906" max="5120" width="8.88671875" style="199"/>
    <col min="5121" max="5121" width="3.109375" style="199" customWidth="1"/>
    <col min="5122" max="5122" width="12.6640625" style="199" customWidth="1"/>
    <col min="5123" max="5123" width="0" style="199" hidden="1" customWidth="1"/>
    <col min="5124" max="5124" width="7.88671875" style="199" bestFit="1" customWidth="1"/>
    <col min="5125" max="5125" width="7.33203125" style="199" customWidth="1"/>
    <col min="5126" max="5161" width="6.6640625" style="199" customWidth="1"/>
    <col min="5162" max="5376" width="8.88671875" style="199"/>
    <col min="5377" max="5377" width="3.109375" style="199" customWidth="1"/>
    <col min="5378" max="5378" width="12.6640625" style="199" customWidth="1"/>
    <col min="5379" max="5379" width="0" style="199" hidden="1" customWidth="1"/>
    <col min="5380" max="5380" width="7.88671875" style="199" bestFit="1" customWidth="1"/>
    <col min="5381" max="5381" width="7.33203125" style="199" customWidth="1"/>
    <col min="5382" max="5417" width="6.6640625" style="199" customWidth="1"/>
    <col min="5418" max="5632" width="8.88671875" style="199"/>
    <col min="5633" max="5633" width="3.109375" style="199" customWidth="1"/>
    <col min="5634" max="5634" width="12.6640625" style="199" customWidth="1"/>
    <col min="5635" max="5635" width="0" style="199" hidden="1" customWidth="1"/>
    <col min="5636" max="5636" width="7.88671875" style="199" bestFit="1" customWidth="1"/>
    <col min="5637" max="5637" width="7.33203125" style="199" customWidth="1"/>
    <col min="5638" max="5673" width="6.6640625" style="199" customWidth="1"/>
    <col min="5674" max="5888" width="8.88671875" style="199"/>
    <col min="5889" max="5889" width="3.109375" style="199" customWidth="1"/>
    <col min="5890" max="5890" width="12.6640625" style="199" customWidth="1"/>
    <col min="5891" max="5891" width="0" style="199" hidden="1" customWidth="1"/>
    <col min="5892" max="5892" width="7.88671875" style="199" bestFit="1" customWidth="1"/>
    <col min="5893" max="5893" width="7.33203125" style="199" customWidth="1"/>
    <col min="5894" max="5929" width="6.6640625" style="199" customWidth="1"/>
    <col min="5930" max="6144" width="8.88671875" style="199"/>
    <col min="6145" max="6145" width="3.109375" style="199" customWidth="1"/>
    <col min="6146" max="6146" width="12.6640625" style="199" customWidth="1"/>
    <col min="6147" max="6147" width="0" style="199" hidden="1" customWidth="1"/>
    <col min="6148" max="6148" width="7.88671875" style="199" bestFit="1" customWidth="1"/>
    <col min="6149" max="6149" width="7.33203125" style="199" customWidth="1"/>
    <col min="6150" max="6185" width="6.6640625" style="199" customWidth="1"/>
    <col min="6186" max="6400" width="8.88671875" style="199"/>
    <col min="6401" max="6401" width="3.109375" style="199" customWidth="1"/>
    <col min="6402" max="6402" width="12.6640625" style="199" customWidth="1"/>
    <col min="6403" max="6403" width="0" style="199" hidden="1" customWidth="1"/>
    <col min="6404" max="6404" width="7.88671875" style="199" bestFit="1" customWidth="1"/>
    <col min="6405" max="6405" width="7.33203125" style="199" customWidth="1"/>
    <col min="6406" max="6441" width="6.6640625" style="199" customWidth="1"/>
    <col min="6442" max="6656" width="8.88671875" style="199"/>
    <col min="6657" max="6657" width="3.109375" style="199" customWidth="1"/>
    <col min="6658" max="6658" width="12.6640625" style="199" customWidth="1"/>
    <col min="6659" max="6659" width="0" style="199" hidden="1" customWidth="1"/>
    <col min="6660" max="6660" width="7.88671875" style="199" bestFit="1" customWidth="1"/>
    <col min="6661" max="6661" width="7.33203125" style="199" customWidth="1"/>
    <col min="6662" max="6697" width="6.6640625" style="199" customWidth="1"/>
    <col min="6698" max="6912" width="8.88671875" style="199"/>
    <col min="6913" max="6913" width="3.109375" style="199" customWidth="1"/>
    <col min="6914" max="6914" width="12.6640625" style="199" customWidth="1"/>
    <col min="6915" max="6915" width="0" style="199" hidden="1" customWidth="1"/>
    <col min="6916" max="6916" width="7.88671875" style="199" bestFit="1" customWidth="1"/>
    <col min="6917" max="6917" width="7.33203125" style="199" customWidth="1"/>
    <col min="6918" max="6953" width="6.6640625" style="199" customWidth="1"/>
    <col min="6954" max="7168" width="8.88671875" style="199"/>
    <col min="7169" max="7169" width="3.109375" style="199" customWidth="1"/>
    <col min="7170" max="7170" width="12.6640625" style="199" customWidth="1"/>
    <col min="7171" max="7171" width="0" style="199" hidden="1" customWidth="1"/>
    <col min="7172" max="7172" width="7.88671875" style="199" bestFit="1" customWidth="1"/>
    <col min="7173" max="7173" width="7.33203125" style="199" customWidth="1"/>
    <col min="7174" max="7209" width="6.6640625" style="199" customWidth="1"/>
    <col min="7210" max="7424" width="8.88671875" style="199"/>
    <col min="7425" max="7425" width="3.109375" style="199" customWidth="1"/>
    <col min="7426" max="7426" width="12.6640625" style="199" customWidth="1"/>
    <col min="7427" max="7427" width="0" style="199" hidden="1" customWidth="1"/>
    <col min="7428" max="7428" width="7.88671875" style="199" bestFit="1" customWidth="1"/>
    <col min="7429" max="7429" width="7.33203125" style="199" customWidth="1"/>
    <col min="7430" max="7465" width="6.6640625" style="199" customWidth="1"/>
    <col min="7466" max="7680" width="8.88671875" style="199"/>
    <col min="7681" max="7681" width="3.109375" style="199" customWidth="1"/>
    <col min="7682" max="7682" width="12.6640625" style="199" customWidth="1"/>
    <col min="7683" max="7683" width="0" style="199" hidden="1" customWidth="1"/>
    <col min="7684" max="7684" width="7.88671875" style="199" bestFit="1" customWidth="1"/>
    <col min="7685" max="7685" width="7.33203125" style="199" customWidth="1"/>
    <col min="7686" max="7721" width="6.6640625" style="199" customWidth="1"/>
    <col min="7722" max="7936" width="8.88671875" style="199"/>
    <col min="7937" max="7937" width="3.109375" style="199" customWidth="1"/>
    <col min="7938" max="7938" width="12.6640625" style="199" customWidth="1"/>
    <col min="7939" max="7939" width="0" style="199" hidden="1" customWidth="1"/>
    <col min="7940" max="7940" width="7.88671875" style="199" bestFit="1" customWidth="1"/>
    <col min="7941" max="7941" width="7.33203125" style="199" customWidth="1"/>
    <col min="7942" max="7977" width="6.6640625" style="199" customWidth="1"/>
    <col min="7978" max="8192" width="8.88671875" style="199"/>
    <col min="8193" max="8193" width="3.109375" style="199" customWidth="1"/>
    <col min="8194" max="8194" width="12.6640625" style="199" customWidth="1"/>
    <col min="8195" max="8195" width="0" style="199" hidden="1" customWidth="1"/>
    <col min="8196" max="8196" width="7.88671875" style="199" bestFit="1" customWidth="1"/>
    <col min="8197" max="8197" width="7.33203125" style="199" customWidth="1"/>
    <col min="8198" max="8233" width="6.6640625" style="199" customWidth="1"/>
    <col min="8234" max="8448" width="8.88671875" style="199"/>
    <col min="8449" max="8449" width="3.109375" style="199" customWidth="1"/>
    <col min="8450" max="8450" width="12.6640625" style="199" customWidth="1"/>
    <col min="8451" max="8451" width="0" style="199" hidden="1" customWidth="1"/>
    <col min="8452" max="8452" width="7.88671875" style="199" bestFit="1" customWidth="1"/>
    <col min="8453" max="8453" width="7.33203125" style="199" customWidth="1"/>
    <col min="8454" max="8489" width="6.6640625" style="199" customWidth="1"/>
    <col min="8490" max="8704" width="8.88671875" style="199"/>
    <col min="8705" max="8705" width="3.109375" style="199" customWidth="1"/>
    <col min="8706" max="8706" width="12.6640625" style="199" customWidth="1"/>
    <col min="8707" max="8707" width="0" style="199" hidden="1" customWidth="1"/>
    <col min="8708" max="8708" width="7.88671875" style="199" bestFit="1" customWidth="1"/>
    <col min="8709" max="8709" width="7.33203125" style="199" customWidth="1"/>
    <col min="8710" max="8745" width="6.6640625" style="199" customWidth="1"/>
    <col min="8746" max="8960" width="8.88671875" style="199"/>
    <col min="8961" max="8961" width="3.109375" style="199" customWidth="1"/>
    <col min="8962" max="8962" width="12.6640625" style="199" customWidth="1"/>
    <col min="8963" max="8963" width="0" style="199" hidden="1" customWidth="1"/>
    <col min="8964" max="8964" width="7.88671875" style="199" bestFit="1" customWidth="1"/>
    <col min="8965" max="8965" width="7.33203125" style="199" customWidth="1"/>
    <col min="8966" max="9001" width="6.6640625" style="199" customWidth="1"/>
    <col min="9002" max="9216" width="8.88671875" style="199"/>
    <col min="9217" max="9217" width="3.109375" style="199" customWidth="1"/>
    <col min="9218" max="9218" width="12.6640625" style="199" customWidth="1"/>
    <col min="9219" max="9219" width="0" style="199" hidden="1" customWidth="1"/>
    <col min="9220" max="9220" width="7.88671875" style="199" bestFit="1" customWidth="1"/>
    <col min="9221" max="9221" width="7.33203125" style="199" customWidth="1"/>
    <col min="9222" max="9257" width="6.6640625" style="199" customWidth="1"/>
    <col min="9258" max="9472" width="8.88671875" style="199"/>
    <col min="9473" max="9473" width="3.109375" style="199" customWidth="1"/>
    <col min="9474" max="9474" width="12.6640625" style="199" customWidth="1"/>
    <col min="9475" max="9475" width="0" style="199" hidden="1" customWidth="1"/>
    <col min="9476" max="9476" width="7.88671875" style="199" bestFit="1" customWidth="1"/>
    <col min="9477" max="9477" width="7.33203125" style="199" customWidth="1"/>
    <col min="9478" max="9513" width="6.6640625" style="199" customWidth="1"/>
    <col min="9514" max="9728" width="8.88671875" style="199"/>
    <col min="9729" max="9729" width="3.109375" style="199" customWidth="1"/>
    <col min="9730" max="9730" width="12.6640625" style="199" customWidth="1"/>
    <col min="9731" max="9731" width="0" style="199" hidden="1" customWidth="1"/>
    <col min="9732" max="9732" width="7.88671875" style="199" bestFit="1" customWidth="1"/>
    <col min="9733" max="9733" width="7.33203125" style="199" customWidth="1"/>
    <col min="9734" max="9769" width="6.6640625" style="199" customWidth="1"/>
    <col min="9770" max="9984" width="8.88671875" style="199"/>
    <col min="9985" max="9985" width="3.109375" style="199" customWidth="1"/>
    <col min="9986" max="9986" width="12.6640625" style="199" customWidth="1"/>
    <col min="9987" max="9987" width="0" style="199" hidden="1" customWidth="1"/>
    <col min="9988" max="9988" width="7.88671875" style="199" bestFit="1" customWidth="1"/>
    <col min="9989" max="9989" width="7.33203125" style="199" customWidth="1"/>
    <col min="9990" max="10025" width="6.6640625" style="199" customWidth="1"/>
    <col min="10026" max="10240" width="8.88671875" style="199"/>
    <col min="10241" max="10241" width="3.109375" style="199" customWidth="1"/>
    <col min="10242" max="10242" width="12.6640625" style="199" customWidth="1"/>
    <col min="10243" max="10243" width="0" style="199" hidden="1" customWidth="1"/>
    <col min="10244" max="10244" width="7.88671875" style="199" bestFit="1" customWidth="1"/>
    <col min="10245" max="10245" width="7.33203125" style="199" customWidth="1"/>
    <col min="10246" max="10281" width="6.6640625" style="199" customWidth="1"/>
    <col min="10282" max="10496" width="8.88671875" style="199"/>
    <col min="10497" max="10497" width="3.109375" style="199" customWidth="1"/>
    <col min="10498" max="10498" width="12.6640625" style="199" customWidth="1"/>
    <col min="10499" max="10499" width="0" style="199" hidden="1" customWidth="1"/>
    <col min="10500" max="10500" width="7.88671875" style="199" bestFit="1" customWidth="1"/>
    <col min="10501" max="10501" width="7.33203125" style="199" customWidth="1"/>
    <col min="10502" max="10537" width="6.6640625" style="199" customWidth="1"/>
    <col min="10538" max="10752" width="8.88671875" style="199"/>
    <col min="10753" max="10753" width="3.109375" style="199" customWidth="1"/>
    <col min="10754" max="10754" width="12.6640625" style="199" customWidth="1"/>
    <col min="10755" max="10755" width="0" style="199" hidden="1" customWidth="1"/>
    <col min="10756" max="10756" width="7.88671875" style="199" bestFit="1" customWidth="1"/>
    <col min="10757" max="10757" width="7.33203125" style="199" customWidth="1"/>
    <col min="10758" max="10793" width="6.6640625" style="199" customWidth="1"/>
    <col min="10794" max="11008" width="8.88671875" style="199"/>
    <col min="11009" max="11009" width="3.109375" style="199" customWidth="1"/>
    <col min="11010" max="11010" width="12.6640625" style="199" customWidth="1"/>
    <col min="11011" max="11011" width="0" style="199" hidden="1" customWidth="1"/>
    <col min="11012" max="11012" width="7.88671875" style="199" bestFit="1" customWidth="1"/>
    <col min="11013" max="11013" width="7.33203125" style="199" customWidth="1"/>
    <col min="11014" max="11049" width="6.6640625" style="199" customWidth="1"/>
    <col min="11050" max="11264" width="8.88671875" style="199"/>
    <col min="11265" max="11265" width="3.109375" style="199" customWidth="1"/>
    <col min="11266" max="11266" width="12.6640625" style="199" customWidth="1"/>
    <col min="11267" max="11267" width="0" style="199" hidden="1" customWidth="1"/>
    <col min="11268" max="11268" width="7.88671875" style="199" bestFit="1" customWidth="1"/>
    <col min="11269" max="11269" width="7.33203125" style="199" customWidth="1"/>
    <col min="11270" max="11305" width="6.6640625" style="199" customWidth="1"/>
    <col min="11306" max="11520" width="8.88671875" style="199"/>
    <col min="11521" max="11521" width="3.109375" style="199" customWidth="1"/>
    <col min="11522" max="11522" width="12.6640625" style="199" customWidth="1"/>
    <col min="11523" max="11523" width="0" style="199" hidden="1" customWidth="1"/>
    <col min="11524" max="11524" width="7.88671875" style="199" bestFit="1" customWidth="1"/>
    <col min="11525" max="11525" width="7.33203125" style="199" customWidth="1"/>
    <col min="11526" max="11561" width="6.6640625" style="199" customWidth="1"/>
    <col min="11562" max="11776" width="8.88671875" style="199"/>
    <col min="11777" max="11777" width="3.109375" style="199" customWidth="1"/>
    <col min="11778" max="11778" width="12.6640625" style="199" customWidth="1"/>
    <col min="11779" max="11779" width="0" style="199" hidden="1" customWidth="1"/>
    <col min="11780" max="11780" width="7.88671875" style="199" bestFit="1" customWidth="1"/>
    <col min="11781" max="11781" width="7.33203125" style="199" customWidth="1"/>
    <col min="11782" max="11817" width="6.6640625" style="199" customWidth="1"/>
    <col min="11818" max="12032" width="8.88671875" style="199"/>
    <col min="12033" max="12033" width="3.109375" style="199" customWidth="1"/>
    <col min="12034" max="12034" width="12.6640625" style="199" customWidth="1"/>
    <col min="12035" max="12035" width="0" style="199" hidden="1" customWidth="1"/>
    <col min="12036" max="12036" width="7.88671875" style="199" bestFit="1" customWidth="1"/>
    <col min="12037" max="12037" width="7.33203125" style="199" customWidth="1"/>
    <col min="12038" max="12073" width="6.6640625" style="199" customWidth="1"/>
    <col min="12074" max="12288" width="8.88671875" style="199"/>
    <col min="12289" max="12289" width="3.109375" style="199" customWidth="1"/>
    <col min="12290" max="12290" width="12.6640625" style="199" customWidth="1"/>
    <col min="12291" max="12291" width="0" style="199" hidden="1" customWidth="1"/>
    <col min="12292" max="12292" width="7.88671875" style="199" bestFit="1" customWidth="1"/>
    <col min="12293" max="12293" width="7.33203125" style="199" customWidth="1"/>
    <col min="12294" max="12329" width="6.6640625" style="199" customWidth="1"/>
    <col min="12330" max="12544" width="8.88671875" style="199"/>
    <col min="12545" max="12545" width="3.109375" style="199" customWidth="1"/>
    <col min="12546" max="12546" width="12.6640625" style="199" customWidth="1"/>
    <col min="12547" max="12547" width="0" style="199" hidden="1" customWidth="1"/>
    <col min="12548" max="12548" width="7.88671875" style="199" bestFit="1" customWidth="1"/>
    <col min="12549" max="12549" width="7.33203125" style="199" customWidth="1"/>
    <col min="12550" max="12585" width="6.6640625" style="199" customWidth="1"/>
    <col min="12586" max="12800" width="8.88671875" style="199"/>
    <col min="12801" max="12801" width="3.109375" style="199" customWidth="1"/>
    <col min="12802" max="12802" width="12.6640625" style="199" customWidth="1"/>
    <col min="12803" max="12803" width="0" style="199" hidden="1" customWidth="1"/>
    <col min="12804" max="12804" width="7.88671875" style="199" bestFit="1" customWidth="1"/>
    <col min="12805" max="12805" width="7.33203125" style="199" customWidth="1"/>
    <col min="12806" max="12841" width="6.6640625" style="199" customWidth="1"/>
    <col min="12842" max="13056" width="8.88671875" style="199"/>
    <col min="13057" max="13057" width="3.109375" style="199" customWidth="1"/>
    <col min="13058" max="13058" width="12.6640625" style="199" customWidth="1"/>
    <col min="13059" max="13059" width="0" style="199" hidden="1" customWidth="1"/>
    <col min="13060" max="13060" width="7.88671875" style="199" bestFit="1" customWidth="1"/>
    <col min="13061" max="13061" width="7.33203125" style="199" customWidth="1"/>
    <col min="13062" max="13097" width="6.6640625" style="199" customWidth="1"/>
    <col min="13098" max="13312" width="8.88671875" style="199"/>
    <col min="13313" max="13313" width="3.109375" style="199" customWidth="1"/>
    <col min="13314" max="13314" width="12.6640625" style="199" customWidth="1"/>
    <col min="13315" max="13315" width="0" style="199" hidden="1" customWidth="1"/>
    <col min="13316" max="13316" width="7.88671875" style="199" bestFit="1" customWidth="1"/>
    <col min="13317" max="13317" width="7.33203125" style="199" customWidth="1"/>
    <col min="13318" max="13353" width="6.6640625" style="199" customWidth="1"/>
    <col min="13354" max="13568" width="8.88671875" style="199"/>
    <col min="13569" max="13569" width="3.109375" style="199" customWidth="1"/>
    <col min="13570" max="13570" width="12.6640625" style="199" customWidth="1"/>
    <col min="13571" max="13571" width="0" style="199" hidden="1" customWidth="1"/>
    <col min="13572" max="13572" width="7.88671875" style="199" bestFit="1" customWidth="1"/>
    <col min="13573" max="13573" width="7.33203125" style="199" customWidth="1"/>
    <col min="13574" max="13609" width="6.6640625" style="199" customWidth="1"/>
    <col min="13610" max="13824" width="8.88671875" style="199"/>
    <col min="13825" max="13825" width="3.109375" style="199" customWidth="1"/>
    <col min="13826" max="13826" width="12.6640625" style="199" customWidth="1"/>
    <col min="13827" max="13827" width="0" style="199" hidden="1" customWidth="1"/>
    <col min="13828" max="13828" width="7.88671875" style="199" bestFit="1" customWidth="1"/>
    <col min="13829" max="13829" width="7.33203125" style="199" customWidth="1"/>
    <col min="13830" max="13865" width="6.6640625" style="199" customWidth="1"/>
    <col min="13866" max="14080" width="8.88671875" style="199"/>
    <col min="14081" max="14081" width="3.109375" style="199" customWidth="1"/>
    <col min="14082" max="14082" width="12.6640625" style="199" customWidth="1"/>
    <col min="14083" max="14083" width="0" style="199" hidden="1" customWidth="1"/>
    <col min="14084" max="14084" width="7.88671875" style="199" bestFit="1" customWidth="1"/>
    <col min="14085" max="14085" width="7.33203125" style="199" customWidth="1"/>
    <col min="14086" max="14121" width="6.6640625" style="199" customWidth="1"/>
    <col min="14122" max="14336" width="8.88671875" style="199"/>
    <col min="14337" max="14337" width="3.109375" style="199" customWidth="1"/>
    <col min="14338" max="14338" width="12.6640625" style="199" customWidth="1"/>
    <col min="14339" max="14339" width="0" style="199" hidden="1" customWidth="1"/>
    <col min="14340" max="14340" width="7.88671875" style="199" bestFit="1" customWidth="1"/>
    <col min="14341" max="14341" width="7.33203125" style="199" customWidth="1"/>
    <col min="14342" max="14377" width="6.6640625" style="199" customWidth="1"/>
    <col min="14378" max="14592" width="8.88671875" style="199"/>
    <col min="14593" max="14593" width="3.109375" style="199" customWidth="1"/>
    <col min="14594" max="14594" width="12.6640625" style="199" customWidth="1"/>
    <col min="14595" max="14595" width="0" style="199" hidden="1" customWidth="1"/>
    <col min="14596" max="14596" width="7.88671875" style="199" bestFit="1" customWidth="1"/>
    <col min="14597" max="14597" width="7.33203125" style="199" customWidth="1"/>
    <col min="14598" max="14633" width="6.6640625" style="199" customWidth="1"/>
    <col min="14634" max="14848" width="8.88671875" style="199"/>
    <col min="14849" max="14849" width="3.109375" style="199" customWidth="1"/>
    <col min="14850" max="14850" width="12.6640625" style="199" customWidth="1"/>
    <col min="14851" max="14851" width="0" style="199" hidden="1" customWidth="1"/>
    <col min="14852" max="14852" width="7.88671875" style="199" bestFit="1" customWidth="1"/>
    <col min="14853" max="14853" width="7.33203125" style="199" customWidth="1"/>
    <col min="14854" max="14889" width="6.6640625" style="199" customWidth="1"/>
    <col min="14890" max="15104" width="8.88671875" style="199"/>
    <col min="15105" max="15105" width="3.109375" style="199" customWidth="1"/>
    <col min="15106" max="15106" width="12.6640625" style="199" customWidth="1"/>
    <col min="15107" max="15107" width="0" style="199" hidden="1" customWidth="1"/>
    <col min="15108" max="15108" width="7.88671875" style="199" bestFit="1" customWidth="1"/>
    <col min="15109" max="15109" width="7.33203125" style="199" customWidth="1"/>
    <col min="15110" max="15145" width="6.6640625" style="199" customWidth="1"/>
    <col min="15146" max="15360" width="8.88671875" style="199"/>
    <col min="15361" max="15361" width="3.109375" style="199" customWidth="1"/>
    <col min="15362" max="15362" width="12.6640625" style="199" customWidth="1"/>
    <col min="15363" max="15363" width="0" style="199" hidden="1" customWidth="1"/>
    <col min="15364" max="15364" width="7.88671875" style="199" bestFit="1" customWidth="1"/>
    <col min="15365" max="15365" width="7.33203125" style="199" customWidth="1"/>
    <col min="15366" max="15401" width="6.6640625" style="199" customWidth="1"/>
    <col min="15402" max="15616" width="8.88671875" style="199"/>
    <col min="15617" max="15617" width="3.109375" style="199" customWidth="1"/>
    <col min="15618" max="15618" width="12.6640625" style="199" customWidth="1"/>
    <col min="15619" max="15619" width="0" style="199" hidden="1" customWidth="1"/>
    <col min="15620" max="15620" width="7.88671875" style="199" bestFit="1" customWidth="1"/>
    <col min="15621" max="15621" width="7.33203125" style="199" customWidth="1"/>
    <col min="15622" max="15657" width="6.6640625" style="199" customWidth="1"/>
    <col min="15658" max="15872" width="8.88671875" style="199"/>
    <col min="15873" max="15873" width="3.109375" style="199" customWidth="1"/>
    <col min="15874" max="15874" width="12.6640625" style="199" customWidth="1"/>
    <col min="15875" max="15875" width="0" style="199" hidden="1" customWidth="1"/>
    <col min="15876" max="15876" width="7.88671875" style="199" bestFit="1" customWidth="1"/>
    <col min="15877" max="15877" width="7.33203125" style="199" customWidth="1"/>
    <col min="15878" max="15913" width="6.6640625" style="199" customWidth="1"/>
    <col min="15914" max="16128" width="8.88671875" style="199"/>
    <col min="16129" max="16129" width="3.109375" style="199" customWidth="1"/>
    <col min="16130" max="16130" width="12.6640625" style="199" customWidth="1"/>
    <col min="16131" max="16131" width="0" style="199" hidden="1" customWidth="1"/>
    <col min="16132" max="16132" width="7.88671875" style="199" bestFit="1" customWidth="1"/>
    <col min="16133" max="16133" width="7.33203125" style="199" customWidth="1"/>
    <col min="16134" max="16169" width="6.6640625" style="199" customWidth="1"/>
    <col min="16170" max="16384" width="8.88671875" style="199"/>
  </cols>
  <sheetData>
    <row r="1" spans="1:41" ht="15.6" x14ac:dyDescent="0.25">
      <c r="A1" s="106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562" t="s">
        <v>997</v>
      </c>
      <c r="AH1" s="563"/>
      <c r="AI1" s="563"/>
      <c r="AJ1" s="563"/>
      <c r="AK1" s="563"/>
      <c r="AL1" s="563"/>
      <c r="AM1" s="563"/>
      <c r="AN1" s="563"/>
      <c r="AO1" s="563"/>
    </row>
    <row r="2" spans="1:41" ht="15.6" x14ac:dyDescent="0.2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562" t="s">
        <v>998</v>
      </c>
      <c r="AH2" s="563"/>
      <c r="AI2" s="563"/>
      <c r="AJ2" s="563"/>
      <c r="AK2" s="563"/>
      <c r="AL2" s="563"/>
      <c r="AM2" s="563"/>
      <c r="AN2" s="563"/>
      <c r="AO2" s="563"/>
    </row>
    <row r="3" spans="1:41" ht="15.6" x14ac:dyDescent="0.2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564"/>
      <c r="N3" s="564"/>
      <c r="O3" s="564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562" t="s">
        <v>999</v>
      </c>
      <c r="AH3" s="563"/>
      <c r="AI3" s="563"/>
      <c r="AJ3" s="563"/>
      <c r="AK3" s="563"/>
      <c r="AL3" s="563"/>
      <c r="AM3" s="563"/>
      <c r="AN3" s="563"/>
      <c r="AO3" s="563"/>
    </row>
    <row r="4" spans="1:41" s="200" customFormat="1" x14ac:dyDescent="0.25">
      <c r="M4" s="564"/>
      <c r="N4" s="564"/>
      <c r="O4" s="564"/>
    </row>
    <row r="5" spans="1:41" s="107" customFormat="1" ht="15.6" x14ac:dyDescent="0.3">
      <c r="A5" s="565" t="s">
        <v>492</v>
      </c>
      <c r="B5" s="566"/>
      <c r="C5" s="566"/>
      <c r="D5" s="566"/>
      <c r="E5" s="566"/>
      <c r="F5" s="566"/>
      <c r="G5" s="566"/>
      <c r="H5" s="566"/>
      <c r="I5" s="566"/>
      <c r="J5" s="566"/>
      <c r="K5" s="566"/>
      <c r="L5" s="566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566"/>
      <c r="X5" s="566"/>
      <c r="Y5" s="566"/>
      <c r="Z5" s="566"/>
      <c r="AA5" s="566"/>
      <c r="AB5" s="566"/>
      <c r="AC5" s="566"/>
      <c r="AD5" s="566"/>
      <c r="AE5" s="566"/>
      <c r="AF5" s="566"/>
      <c r="AG5" s="566"/>
      <c r="AH5" s="566"/>
      <c r="AI5" s="566"/>
      <c r="AJ5" s="566"/>
      <c r="AK5" s="566"/>
      <c r="AL5" s="566"/>
      <c r="AM5" s="566"/>
      <c r="AN5" s="566"/>
      <c r="AO5" s="566"/>
    </row>
    <row r="6" spans="1:41" s="107" customFormat="1" ht="16.2" thickBot="1" x14ac:dyDescent="0.35">
      <c r="AH6" s="561" t="s">
        <v>493</v>
      </c>
      <c r="AI6" s="561"/>
      <c r="AJ6" s="561"/>
      <c r="AK6" s="561"/>
      <c r="AL6" s="561"/>
      <c r="AM6" s="561"/>
    </row>
    <row r="7" spans="1:41" s="200" customFormat="1" ht="13.8" thickBot="1" x14ac:dyDescent="0.3">
      <c r="A7" s="512" t="s">
        <v>494</v>
      </c>
      <c r="B7" s="554" t="s">
        <v>495</v>
      </c>
      <c r="C7" s="555"/>
      <c r="D7" s="108" t="s">
        <v>496</v>
      </c>
      <c r="E7" s="109" t="s">
        <v>497</v>
      </c>
      <c r="F7" s="505" t="s">
        <v>498</v>
      </c>
      <c r="G7" s="506"/>
      <c r="H7" s="506"/>
      <c r="I7" s="505" t="s">
        <v>499</v>
      </c>
      <c r="J7" s="506"/>
      <c r="K7" s="506"/>
      <c r="L7" s="505" t="s">
        <v>500</v>
      </c>
      <c r="M7" s="506"/>
      <c r="N7" s="506"/>
      <c r="O7" s="505" t="s">
        <v>501</v>
      </c>
      <c r="P7" s="506"/>
      <c r="Q7" s="506"/>
      <c r="R7" s="505" t="s">
        <v>502</v>
      </c>
      <c r="S7" s="506"/>
      <c r="T7" s="506"/>
      <c r="U7" s="505" t="s">
        <v>503</v>
      </c>
      <c r="V7" s="506"/>
      <c r="W7" s="506"/>
      <c r="X7" s="505" t="s">
        <v>504</v>
      </c>
      <c r="Y7" s="506"/>
      <c r="Z7" s="506"/>
      <c r="AA7" s="505" t="s">
        <v>505</v>
      </c>
      <c r="AB7" s="506"/>
      <c r="AC7" s="506"/>
      <c r="AD7" s="505" t="s">
        <v>506</v>
      </c>
      <c r="AE7" s="506"/>
      <c r="AF7" s="506"/>
      <c r="AG7" s="505" t="s">
        <v>507</v>
      </c>
      <c r="AH7" s="506"/>
      <c r="AI7" s="506"/>
      <c r="AJ7" s="505" t="s">
        <v>508</v>
      </c>
      <c r="AK7" s="506"/>
      <c r="AL7" s="506"/>
      <c r="AM7" s="505" t="s">
        <v>509</v>
      </c>
      <c r="AN7" s="506"/>
      <c r="AO7" s="556"/>
    </row>
    <row r="8" spans="1:41" s="200" customFormat="1" ht="13.8" thickBot="1" x14ac:dyDescent="0.3">
      <c r="A8" s="553"/>
      <c r="B8" s="557" t="s">
        <v>510</v>
      </c>
      <c r="C8" s="558"/>
      <c r="D8" s="110" t="s">
        <v>511</v>
      </c>
      <c r="E8" s="111" t="s">
        <v>512</v>
      </c>
      <c r="F8" s="202" t="s">
        <v>513</v>
      </c>
      <c r="G8" s="203" t="s">
        <v>514</v>
      </c>
      <c r="H8" s="203" t="s">
        <v>515</v>
      </c>
      <c r="I8" s="202" t="s">
        <v>513</v>
      </c>
      <c r="J8" s="203" t="s">
        <v>514</v>
      </c>
      <c r="K8" s="203" t="s">
        <v>515</v>
      </c>
      <c r="L8" s="202" t="s">
        <v>513</v>
      </c>
      <c r="M8" s="203" t="s">
        <v>514</v>
      </c>
      <c r="N8" s="203" t="s">
        <v>515</v>
      </c>
      <c r="O8" s="202" t="s">
        <v>513</v>
      </c>
      <c r="P8" s="203" t="s">
        <v>514</v>
      </c>
      <c r="Q8" s="203" t="s">
        <v>515</v>
      </c>
      <c r="R8" s="202" t="s">
        <v>513</v>
      </c>
      <c r="S8" s="203" t="s">
        <v>514</v>
      </c>
      <c r="T8" s="203" t="s">
        <v>515</v>
      </c>
      <c r="U8" s="202" t="s">
        <v>513</v>
      </c>
      <c r="V8" s="203" t="s">
        <v>514</v>
      </c>
      <c r="W8" s="203" t="s">
        <v>515</v>
      </c>
      <c r="X8" s="202" t="s">
        <v>513</v>
      </c>
      <c r="Y8" s="203" t="s">
        <v>514</v>
      </c>
      <c r="Z8" s="203" t="s">
        <v>515</v>
      </c>
      <c r="AA8" s="202" t="s">
        <v>513</v>
      </c>
      <c r="AB8" s="203" t="s">
        <v>514</v>
      </c>
      <c r="AC8" s="203" t="s">
        <v>515</v>
      </c>
      <c r="AD8" s="202" t="s">
        <v>513</v>
      </c>
      <c r="AE8" s="203" t="s">
        <v>514</v>
      </c>
      <c r="AF8" s="203" t="s">
        <v>515</v>
      </c>
      <c r="AG8" s="202" t="s">
        <v>513</v>
      </c>
      <c r="AH8" s="203" t="s">
        <v>514</v>
      </c>
      <c r="AI8" s="203" t="s">
        <v>515</v>
      </c>
      <c r="AJ8" s="202" t="s">
        <v>513</v>
      </c>
      <c r="AK8" s="203" t="s">
        <v>514</v>
      </c>
      <c r="AL8" s="203" t="s">
        <v>515</v>
      </c>
      <c r="AM8" s="202" t="s">
        <v>513</v>
      </c>
      <c r="AN8" s="203" t="s">
        <v>514</v>
      </c>
      <c r="AO8" s="204" t="s">
        <v>515</v>
      </c>
    </row>
    <row r="9" spans="1:41" s="200" customFormat="1" ht="13.8" thickBot="1" x14ac:dyDescent="0.3">
      <c r="A9" s="553"/>
      <c r="B9" s="534" t="s">
        <v>516</v>
      </c>
      <c r="C9" s="535"/>
      <c r="D9" s="112"/>
      <c r="E9" s="113" t="s">
        <v>517</v>
      </c>
      <c r="F9" s="114" t="s">
        <v>25</v>
      </c>
      <c r="G9" s="115" t="s">
        <v>518</v>
      </c>
      <c r="H9" s="115" t="s">
        <v>519</v>
      </c>
      <c r="I9" s="114" t="s">
        <v>25</v>
      </c>
      <c r="J9" s="115" t="s">
        <v>518</v>
      </c>
      <c r="K9" s="115" t="s">
        <v>519</v>
      </c>
      <c r="L9" s="114" t="s">
        <v>25</v>
      </c>
      <c r="M9" s="115" t="s">
        <v>518</v>
      </c>
      <c r="N9" s="115" t="s">
        <v>519</v>
      </c>
      <c r="O9" s="114" t="s">
        <v>25</v>
      </c>
      <c r="P9" s="115" t="s">
        <v>518</v>
      </c>
      <c r="Q9" s="115" t="s">
        <v>519</v>
      </c>
      <c r="R9" s="114" t="s">
        <v>25</v>
      </c>
      <c r="S9" s="115" t="s">
        <v>518</v>
      </c>
      <c r="T9" s="115" t="s">
        <v>519</v>
      </c>
      <c r="U9" s="114" t="s">
        <v>25</v>
      </c>
      <c r="V9" s="115" t="s">
        <v>518</v>
      </c>
      <c r="W9" s="115" t="s">
        <v>519</v>
      </c>
      <c r="X9" s="114" t="s">
        <v>25</v>
      </c>
      <c r="Y9" s="115" t="s">
        <v>518</v>
      </c>
      <c r="Z9" s="115" t="s">
        <v>519</v>
      </c>
      <c r="AA9" s="114" t="s">
        <v>25</v>
      </c>
      <c r="AB9" s="115" t="s">
        <v>518</v>
      </c>
      <c r="AC9" s="115" t="s">
        <v>519</v>
      </c>
      <c r="AD9" s="114" t="s">
        <v>25</v>
      </c>
      <c r="AE9" s="115" t="s">
        <v>518</v>
      </c>
      <c r="AF9" s="115" t="s">
        <v>519</v>
      </c>
      <c r="AG9" s="114" t="s">
        <v>25</v>
      </c>
      <c r="AH9" s="115" t="s">
        <v>518</v>
      </c>
      <c r="AI9" s="115" t="s">
        <v>519</v>
      </c>
      <c r="AJ9" s="114" t="s">
        <v>25</v>
      </c>
      <c r="AK9" s="115" t="s">
        <v>518</v>
      </c>
      <c r="AL9" s="115" t="s">
        <v>519</v>
      </c>
      <c r="AM9" s="114" t="s">
        <v>25</v>
      </c>
      <c r="AN9" s="115" t="s">
        <v>518</v>
      </c>
      <c r="AO9" s="116" t="s">
        <v>519</v>
      </c>
    </row>
    <row r="10" spans="1:41" s="200" customFormat="1" ht="13.5" customHeight="1" thickBot="1" x14ac:dyDescent="0.3">
      <c r="A10" s="553"/>
      <c r="B10" s="536" t="s">
        <v>520</v>
      </c>
      <c r="C10" s="537"/>
      <c r="D10" s="542">
        <v>6</v>
      </c>
      <c r="E10" s="117"/>
      <c r="F10" s="118"/>
      <c r="G10" s="119"/>
      <c r="H10" s="120"/>
      <c r="I10" s="118"/>
      <c r="J10" s="119"/>
      <c r="K10" s="120"/>
      <c r="L10" s="118"/>
      <c r="M10" s="119"/>
      <c r="N10" s="120"/>
      <c r="O10" s="118"/>
      <c r="P10" s="119"/>
      <c r="Q10" s="120"/>
      <c r="R10" s="118"/>
      <c r="S10" s="119"/>
      <c r="T10" s="120"/>
      <c r="U10" s="118"/>
      <c r="V10" s="119"/>
      <c r="W10" s="120"/>
      <c r="X10" s="118"/>
      <c r="Y10" s="119"/>
      <c r="Z10" s="120"/>
      <c r="AA10" s="118"/>
      <c r="AB10" s="119"/>
      <c r="AC10" s="120"/>
      <c r="AD10" s="118"/>
      <c r="AE10" s="119"/>
      <c r="AF10" s="120"/>
      <c r="AG10" s="118"/>
      <c r="AH10" s="119"/>
      <c r="AI10" s="120"/>
      <c r="AJ10" s="118"/>
      <c r="AK10" s="119"/>
      <c r="AL10" s="120"/>
      <c r="AM10" s="118"/>
      <c r="AN10" s="119"/>
      <c r="AO10" s="121"/>
    </row>
    <row r="11" spans="1:41" s="200" customFormat="1" ht="13.8" thickBot="1" x14ac:dyDescent="0.3">
      <c r="A11" s="553"/>
      <c r="B11" s="538"/>
      <c r="C11" s="539"/>
      <c r="D11" s="543"/>
      <c r="E11" s="122"/>
      <c r="F11" s="123"/>
      <c r="G11" s="124"/>
      <c r="H11" s="122"/>
      <c r="I11" s="123"/>
      <c r="J11" s="124"/>
      <c r="K11" s="122"/>
      <c r="L11" s="123"/>
      <c r="M11" s="124"/>
      <c r="N11" s="122"/>
      <c r="O11" s="123"/>
      <c r="P11" s="124"/>
      <c r="Q11" s="122"/>
      <c r="R11" s="123"/>
      <c r="S11" s="124"/>
      <c r="T11" s="122"/>
      <c r="U11" s="123"/>
      <c r="V11" s="124"/>
      <c r="W11" s="122"/>
      <c r="X11" s="123"/>
      <c r="Y11" s="124"/>
      <c r="Z11" s="122"/>
      <c r="AA11" s="123"/>
      <c r="AB11" s="124"/>
      <c r="AC11" s="122"/>
      <c r="AD11" s="123"/>
      <c r="AE11" s="124"/>
      <c r="AF11" s="122"/>
      <c r="AG11" s="123"/>
      <c r="AH11" s="124"/>
      <c r="AI11" s="122"/>
      <c r="AJ11" s="123"/>
      <c r="AK11" s="124"/>
      <c r="AL11" s="122"/>
      <c r="AM11" s="123"/>
      <c r="AN11" s="124"/>
      <c r="AO11" s="125"/>
    </row>
    <row r="12" spans="1:41" s="200" customFormat="1" ht="13.8" thickBot="1" x14ac:dyDescent="0.3">
      <c r="A12" s="553"/>
      <c r="B12" s="540"/>
      <c r="C12" s="541"/>
      <c r="D12" s="544"/>
      <c r="E12" s="122">
        <v>6</v>
      </c>
      <c r="F12" s="123"/>
      <c r="G12" s="124">
        <v>2.13</v>
      </c>
      <c r="H12" s="122">
        <v>1.1599999999999999</v>
      </c>
      <c r="I12" s="123"/>
      <c r="J12" s="124">
        <v>1.94</v>
      </c>
      <c r="K12" s="122">
        <v>1.1100000000000001</v>
      </c>
      <c r="L12" s="123"/>
      <c r="M12" s="124">
        <v>1.66</v>
      </c>
      <c r="N12" s="122">
        <v>0.88</v>
      </c>
      <c r="O12" s="123"/>
      <c r="P12" s="124">
        <v>1.73</v>
      </c>
      <c r="Q12" s="122">
        <v>1.0900000000000001</v>
      </c>
      <c r="R12" s="123"/>
      <c r="S12" s="124">
        <v>1.75</v>
      </c>
      <c r="T12" s="122">
        <v>1.1200000000000001</v>
      </c>
      <c r="U12" s="123"/>
      <c r="V12" s="124">
        <v>1.8</v>
      </c>
      <c r="W12" s="122">
        <v>1.1200000000000001</v>
      </c>
      <c r="X12" s="123"/>
      <c r="Y12" s="124">
        <v>1.82</v>
      </c>
      <c r="Z12" s="122">
        <v>1.08</v>
      </c>
      <c r="AA12" s="123"/>
      <c r="AB12" s="124">
        <v>1.92</v>
      </c>
      <c r="AC12" s="122">
        <v>0.95</v>
      </c>
      <c r="AD12" s="123"/>
      <c r="AE12" s="124">
        <v>2.0499999999999998</v>
      </c>
      <c r="AF12" s="122">
        <v>0.82</v>
      </c>
      <c r="AG12" s="123"/>
      <c r="AH12" s="124">
        <v>2.5099999999999998</v>
      </c>
      <c r="AI12" s="122">
        <v>1.37</v>
      </c>
      <c r="AJ12" s="123"/>
      <c r="AK12" s="124">
        <v>2.65</v>
      </c>
      <c r="AL12" s="122">
        <v>1.44</v>
      </c>
      <c r="AM12" s="123"/>
      <c r="AN12" s="124">
        <v>2.66</v>
      </c>
      <c r="AO12" s="125">
        <v>1.38</v>
      </c>
    </row>
    <row r="13" spans="1:41" s="200" customFormat="1" ht="13.5" customHeight="1" thickBot="1" x14ac:dyDescent="0.3">
      <c r="A13" s="553"/>
      <c r="B13" s="545" t="s">
        <v>521</v>
      </c>
      <c r="C13" s="546"/>
      <c r="D13" s="551">
        <v>6</v>
      </c>
      <c r="E13" s="117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22"/>
      <c r="R13" s="123"/>
      <c r="S13" s="124"/>
      <c r="T13" s="122"/>
      <c r="U13" s="123"/>
      <c r="V13" s="124"/>
      <c r="W13" s="122"/>
      <c r="X13" s="123"/>
      <c r="Y13" s="124"/>
      <c r="Z13" s="122"/>
      <c r="AA13" s="123"/>
      <c r="AB13" s="124"/>
      <c r="AC13" s="122"/>
      <c r="AD13" s="123"/>
      <c r="AE13" s="124"/>
      <c r="AF13" s="122"/>
      <c r="AG13" s="123"/>
      <c r="AH13" s="124"/>
      <c r="AI13" s="122"/>
      <c r="AJ13" s="123"/>
      <c r="AK13" s="124"/>
      <c r="AL13" s="122"/>
      <c r="AM13" s="123"/>
      <c r="AN13" s="124"/>
      <c r="AO13" s="125"/>
    </row>
    <row r="14" spans="1:41" s="200" customFormat="1" ht="13.8" thickBot="1" x14ac:dyDescent="0.3">
      <c r="A14" s="553"/>
      <c r="B14" s="547"/>
      <c r="C14" s="548"/>
      <c r="D14" s="543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22"/>
      <c r="R14" s="123"/>
      <c r="S14" s="124"/>
      <c r="T14" s="122"/>
      <c r="U14" s="123"/>
      <c r="V14" s="124"/>
      <c r="W14" s="122"/>
      <c r="X14" s="123"/>
      <c r="Y14" s="124"/>
      <c r="Z14" s="122"/>
      <c r="AA14" s="123"/>
      <c r="AB14" s="124"/>
      <c r="AC14" s="122"/>
      <c r="AD14" s="123"/>
      <c r="AE14" s="124"/>
      <c r="AF14" s="122"/>
      <c r="AG14" s="123"/>
      <c r="AH14" s="124"/>
      <c r="AI14" s="122"/>
      <c r="AJ14" s="123"/>
      <c r="AK14" s="124"/>
      <c r="AL14" s="122"/>
      <c r="AM14" s="123"/>
      <c r="AN14" s="124"/>
      <c r="AO14" s="125"/>
    </row>
    <row r="15" spans="1:41" s="200" customFormat="1" ht="13.8" thickBot="1" x14ac:dyDescent="0.3">
      <c r="A15" s="553"/>
      <c r="B15" s="549"/>
      <c r="C15" s="550"/>
      <c r="D15" s="552"/>
      <c r="E15" s="122">
        <v>6</v>
      </c>
      <c r="F15" s="123"/>
      <c r="G15" s="124">
        <v>1.33</v>
      </c>
      <c r="H15" s="122">
        <v>0.89</v>
      </c>
      <c r="I15" s="123"/>
      <c r="J15" s="124">
        <v>1.31</v>
      </c>
      <c r="K15" s="122">
        <v>0.87</v>
      </c>
      <c r="L15" s="123"/>
      <c r="M15" s="124">
        <v>1.27</v>
      </c>
      <c r="N15" s="122">
        <v>0.85</v>
      </c>
      <c r="O15" s="123"/>
      <c r="P15" s="124">
        <v>1.23</v>
      </c>
      <c r="Q15" s="122">
        <v>0.82</v>
      </c>
      <c r="R15" s="123"/>
      <c r="S15" s="124">
        <v>1.2</v>
      </c>
      <c r="T15" s="122">
        <v>0.87</v>
      </c>
      <c r="U15" s="123"/>
      <c r="V15" s="124">
        <v>1.25</v>
      </c>
      <c r="W15" s="122">
        <v>0.84</v>
      </c>
      <c r="X15" s="123"/>
      <c r="Y15" s="124">
        <v>1.26</v>
      </c>
      <c r="Z15" s="122">
        <v>0.84</v>
      </c>
      <c r="AA15" s="123"/>
      <c r="AB15" s="124">
        <v>1.31</v>
      </c>
      <c r="AC15" s="122">
        <v>0.84</v>
      </c>
      <c r="AD15" s="123"/>
      <c r="AE15" s="124">
        <v>1.36</v>
      </c>
      <c r="AF15" s="122">
        <v>0.83</v>
      </c>
      <c r="AG15" s="123"/>
      <c r="AH15" s="124">
        <v>1.36</v>
      </c>
      <c r="AI15" s="122">
        <v>0.8</v>
      </c>
      <c r="AJ15" s="123"/>
      <c r="AK15" s="124">
        <v>1.37</v>
      </c>
      <c r="AL15" s="122">
        <v>0.81</v>
      </c>
      <c r="AM15" s="123"/>
      <c r="AN15" s="124">
        <v>1.42</v>
      </c>
      <c r="AO15" s="125">
        <v>0.84</v>
      </c>
    </row>
    <row r="16" spans="1:41" s="200" customFormat="1" ht="13.8" thickBot="1" x14ac:dyDescent="0.3">
      <c r="A16" s="553"/>
      <c r="B16" s="507"/>
      <c r="C16" s="124"/>
      <c r="D16" s="126"/>
      <c r="E16" s="117"/>
      <c r="F16" s="123"/>
      <c r="G16" s="124"/>
      <c r="H16" s="122"/>
      <c r="I16" s="123"/>
      <c r="J16" s="124"/>
      <c r="K16" s="122"/>
      <c r="L16" s="123"/>
      <c r="M16" s="124"/>
      <c r="N16" s="122"/>
      <c r="O16" s="123"/>
      <c r="P16" s="124"/>
      <c r="Q16" s="122"/>
      <c r="R16" s="123"/>
      <c r="S16" s="124"/>
      <c r="T16" s="122"/>
      <c r="U16" s="123"/>
      <c r="V16" s="124"/>
      <c r="W16" s="122"/>
      <c r="X16" s="123"/>
      <c r="Y16" s="124"/>
      <c r="Z16" s="122"/>
      <c r="AA16" s="123"/>
      <c r="AB16" s="124"/>
      <c r="AC16" s="122"/>
      <c r="AD16" s="123"/>
      <c r="AE16" s="124"/>
      <c r="AF16" s="122"/>
      <c r="AG16" s="123"/>
      <c r="AH16" s="124"/>
      <c r="AI16" s="122"/>
      <c r="AJ16" s="123"/>
      <c r="AK16" s="124"/>
      <c r="AL16" s="122"/>
      <c r="AM16" s="123"/>
      <c r="AN16" s="124"/>
      <c r="AO16" s="125"/>
    </row>
    <row r="17" spans="1:41" s="200" customFormat="1" ht="13.8" thickBot="1" x14ac:dyDescent="0.3">
      <c r="A17" s="553"/>
      <c r="B17" s="507"/>
      <c r="C17" s="124"/>
      <c r="D17" s="110"/>
      <c r="E17" s="122"/>
      <c r="F17" s="123"/>
      <c r="G17" s="124"/>
      <c r="H17" s="122"/>
      <c r="I17" s="123"/>
      <c r="J17" s="124"/>
      <c r="K17" s="122"/>
      <c r="L17" s="123"/>
      <c r="M17" s="124"/>
      <c r="N17" s="122"/>
      <c r="O17" s="123"/>
      <c r="P17" s="124"/>
      <c r="Q17" s="122"/>
      <c r="R17" s="123"/>
      <c r="S17" s="124"/>
      <c r="T17" s="122"/>
      <c r="U17" s="123"/>
      <c r="V17" s="124"/>
      <c r="W17" s="122"/>
      <c r="X17" s="123"/>
      <c r="Y17" s="124"/>
      <c r="Z17" s="122"/>
      <c r="AA17" s="123"/>
      <c r="AB17" s="124"/>
      <c r="AC17" s="122"/>
      <c r="AD17" s="123"/>
      <c r="AE17" s="124"/>
      <c r="AF17" s="122"/>
      <c r="AG17" s="123"/>
      <c r="AH17" s="124"/>
      <c r="AI17" s="122"/>
      <c r="AJ17" s="123"/>
      <c r="AK17" s="124"/>
      <c r="AL17" s="122"/>
      <c r="AM17" s="123"/>
      <c r="AN17" s="124"/>
      <c r="AO17" s="125"/>
    </row>
    <row r="18" spans="1:41" s="200" customFormat="1" ht="13.8" thickBot="1" x14ac:dyDescent="0.3">
      <c r="A18" s="553"/>
      <c r="B18" s="507"/>
      <c r="C18" s="124"/>
      <c r="D18" s="127"/>
      <c r="E18" s="122"/>
      <c r="F18" s="123"/>
      <c r="G18" s="124"/>
      <c r="H18" s="122"/>
      <c r="I18" s="123"/>
      <c r="J18" s="124"/>
      <c r="K18" s="122"/>
      <c r="L18" s="123"/>
      <c r="M18" s="124"/>
      <c r="N18" s="122"/>
      <c r="O18" s="123"/>
      <c r="P18" s="124"/>
      <c r="Q18" s="122"/>
      <c r="R18" s="123"/>
      <c r="S18" s="124"/>
      <c r="T18" s="122"/>
      <c r="U18" s="123"/>
      <c r="V18" s="124"/>
      <c r="W18" s="122"/>
      <c r="X18" s="123"/>
      <c r="Y18" s="124"/>
      <c r="Z18" s="122"/>
      <c r="AA18" s="123"/>
      <c r="AB18" s="124"/>
      <c r="AC18" s="122"/>
      <c r="AD18" s="123"/>
      <c r="AE18" s="124"/>
      <c r="AF18" s="122"/>
      <c r="AG18" s="123"/>
      <c r="AH18" s="124"/>
      <c r="AI18" s="122"/>
      <c r="AJ18" s="123"/>
      <c r="AK18" s="124"/>
      <c r="AL18" s="122"/>
      <c r="AM18" s="123"/>
      <c r="AN18" s="124"/>
      <c r="AO18" s="125"/>
    </row>
    <row r="19" spans="1:41" s="200" customFormat="1" ht="13.8" thickBot="1" x14ac:dyDescent="0.3">
      <c r="A19" s="553"/>
      <c r="B19" s="507"/>
      <c r="C19" s="124"/>
      <c r="D19" s="126"/>
      <c r="E19" s="117"/>
      <c r="F19" s="123"/>
      <c r="G19" s="124"/>
      <c r="H19" s="122"/>
      <c r="I19" s="123"/>
      <c r="J19" s="124"/>
      <c r="K19" s="122"/>
      <c r="L19" s="123"/>
      <c r="M19" s="124"/>
      <c r="N19" s="122"/>
      <c r="O19" s="123"/>
      <c r="P19" s="124"/>
      <c r="Q19" s="122"/>
      <c r="R19" s="123"/>
      <c r="S19" s="124"/>
      <c r="T19" s="122"/>
      <c r="U19" s="123"/>
      <c r="V19" s="124"/>
      <c r="W19" s="122"/>
      <c r="X19" s="123"/>
      <c r="Y19" s="124"/>
      <c r="Z19" s="122"/>
      <c r="AA19" s="123"/>
      <c r="AB19" s="124"/>
      <c r="AC19" s="122"/>
      <c r="AD19" s="123"/>
      <c r="AE19" s="124"/>
      <c r="AF19" s="122"/>
      <c r="AG19" s="123"/>
      <c r="AH19" s="124"/>
      <c r="AI19" s="122"/>
      <c r="AJ19" s="123"/>
      <c r="AK19" s="124"/>
      <c r="AL19" s="122"/>
      <c r="AM19" s="123"/>
      <c r="AN19" s="124"/>
      <c r="AO19" s="125"/>
    </row>
    <row r="20" spans="1:41" s="200" customFormat="1" ht="13.8" thickBot="1" x14ac:dyDescent="0.3">
      <c r="A20" s="553"/>
      <c r="B20" s="507"/>
      <c r="C20" s="124"/>
      <c r="D20" s="110"/>
      <c r="E20" s="122"/>
      <c r="F20" s="123"/>
      <c r="G20" s="124"/>
      <c r="H20" s="122"/>
      <c r="I20" s="123"/>
      <c r="J20" s="124"/>
      <c r="K20" s="122"/>
      <c r="L20" s="123"/>
      <c r="M20" s="124"/>
      <c r="N20" s="122"/>
      <c r="O20" s="123"/>
      <c r="P20" s="124"/>
      <c r="Q20" s="122"/>
      <c r="R20" s="123"/>
      <c r="S20" s="124"/>
      <c r="T20" s="122"/>
      <c r="U20" s="123"/>
      <c r="V20" s="124"/>
      <c r="W20" s="122"/>
      <c r="X20" s="123"/>
      <c r="Y20" s="124"/>
      <c r="Z20" s="122"/>
      <c r="AA20" s="123"/>
      <c r="AB20" s="124"/>
      <c r="AC20" s="122"/>
      <c r="AD20" s="123"/>
      <c r="AE20" s="124"/>
      <c r="AF20" s="122"/>
      <c r="AG20" s="123"/>
      <c r="AH20" s="124"/>
      <c r="AI20" s="122"/>
      <c r="AJ20" s="123"/>
      <c r="AK20" s="124"/>
      <c r="AL20" s="122"/>
      <c r="AM20" s="123"/>
      <c r="AN20" s="124"/>
      <c r="AO20" s="125"/>
    </row>
    <row r="21" spans="1:41" s="200" customFormat="1" ht="13.8" thickBot="1" x14ac:dyDescent="0.3">
      <c r="A21" s="553"/>
      <c r="B21" s="508"/>
      <c r="C21" s="126"/>
      <c r="D21" s="128"/>
      <c r="E21" s="122"/>
      <c r="F21" s="129"/>
      <c r="G21" s="126"/>
      <c r="H21" s="130"/>
      <c r="I21" s="129"/>
      <c r="J21" s="126"/>
      <c r="K21" s="130"/>
      <c r="L21" s="129"/>
      <c r="M21" s="126"/>
      <c r="N21" s="130"/>
      <c r="O21" s="129"/>
      <c r="P21" s="126"/>
      <c r="Q21" s="130"/>
      <c r="R21" s="129"/>
      <c r="S21" s="126"/>
      <c r="T21" s="130"/>
      <c r="U21" s="129"/>
      <c r="V21" s="126"/>
      <c r="W21" s="130"/>
      <c r="X21" s="129"/>
      <c r="Y21" s="126"/>
      <c r="Z21" s="130"/>
      <c r="AA21" s="129"/>
      <c r="AB21" s="126"/>
      <c r="AC21" s="130"/>
      <c r="AD21" s="129"/>
      <c r="AE21" s="126"/>
      <c r="AF21" s="130"/>
      <c r="AG21" s="129"/>
      <c r="AH21" s="126"/>
      <c r="AI21" s="130"/>
      <c r="AJ21" s="129"/>
      <c r="AK21" s="126"/>
      <c r="AL21" s="130"/>
      <c r="AM21" s="129"/>
      <c r="AN21" s="126"/>
      <c r="AO21" s="131"/>
    </row>
    <row r="22" spans="1:41" s="200" customFormat="1" ht="13.8" thickBot="1" x14ac:dyDescent="0.3">
      <c r="A22" s="553"/>
      <c r="B22" s="509" t="s">
        <v>522</v>
      </c>
      <c r="C22" s="509"/>
      <c r="D22" s="509"/>
      <c r="E22" s="132"/>
      <c r="F22" s="133"/>
      <c r="G22" s="119"/>
      <c r="H22" s="120"/>
      <c r="I22" s="133"/>
      <c r="J22" s="119"/>
      <c r="K22" s="120"/>
      <c r="L22" s="133"/>
      <c r="M22" s="119"/>
      <c r="N22" s="120"/>
      <c r="O22" s="133"/>
      <c r="P22" s="119"/>
      <c r="Q22" s="120"/>
      <c r="R22" s="133"/>
      <c r="S22" s="119"/>
      <c r="T22" s="120"/>
      <c r="U22" s="133"/>
      <c r="V22" s="119"/>
      <c r="W22" s="120"/>
      <c r="X22" s="133"/>
      <c r="Y22" s="119"/>
      <c r="Z22" s="120"/>
      <c r="AA22" s="133"/>
      <c r="AB22" s="119"/>
      <c r="AC22" s="120"/>
      <c r="AD22" s="133"/>
      <c r="AE22" s="119"/>
      <c r="AF22" s="120"/>
      <c r="AG22" s="133"/>
      <c r="AH22" s="119"/>
      <c r="AI22" s="120"/>
      <c r="AJ22" s="133"/>
      <c r="AK22" s="119"/>
      <c r="AL22" s="120"/>
      <c r="AM22" s="133"/>
      <c r="AN22" s="119"/>
      <c r="AO22" s="121"/>
    </row>
    <row r="23" spans="1:41" s="200" customFormat="1" ht="13.8" thickBot="1" x14ac:dyDescent="0.3">
      <c r="A23" s="553"/>
      <c r="B23" s="510"/>
      <c r="C23" s="510"/>
      <c r="D23" s="510"/>
      <c r="E23" s="134"/>
      <c r="F23" s="135"/>
      <c r="G23" s="124"/>
      <c r="H23" s="122"/>
      <c r="I23" s="135"/>
      <c r="J23" s="124"/>
      <c r="K23" s="122"/>
      <c r="L23" s="135"/>
      <c r="M23" s="124"/>
      <c r="N23" s="122"/>
      <c r="O23" s="135"/>
      <c r="P23" s="124"/>
      <c r="Q23" s="122"/>
      <c r="R23" s="135"/>
      <c r="S23" s="124"/>
      <c r="T23" s="122"/>
      <c r="U23" s="135"/>
      <c r="V23" s="124"/>
      <c r="W23" s="122"/>
      <c r="X23" s="135"/>
      <c r="Y23" s="124"/>
      <c r="Z23" s="122"/>
      <c r="AA23" s="135"/>
      <c r="AB23" s="124"/>
      <c r="AC23" s="122"/>
      <c r="AD23" s="135"/>
      <c r="AE23" s="124"/>
      <c r="AF23" s="122"/>
      <c r="AG23" s="135"/>
      <c r="AH23" s="124"/>
      <c r="AI23" s="122"/>
      <c r="AJ23" s="135"/>
      <c r="AK23" s="124"/>
      <c r="AL23" s="122"/>
      <c r="AM23" s="135"/>
      <c r="AN23" s="124"/>
      <c r="AO23" s="125"/>
    </row>
    <row r="24" spans="1:41" s="200" customFormat="1" ht="13.8" thickBot="1" x14ac:dyDescent="0.3">
      <c r="A24" s="553"/>
      <c r="B24" s="511"/>
      <c r="C24" s="511"/>
      <c r="D24" s="511"/>
      <c r="E24" s="136"/>
      <c r="F24" s="137"/>
      <c r="G24" s="138">
        <f>SUM(G12+G15)</f>
        <v>3.46</v>
      </c>
      <c r="H24" s="138">
        <f>SUM(H12+H15)</f>
        <v>2.0499999999999998</v>
      </c>
      <c r="I24" s="137"/>
      <c r="J24" s="138">
        <f>SUM(J12:J23)</f>
        <v>3.25</v>
      </c>
      <c r="K24" s="138">
        <f>SUM(K12:K23)</f>
        <v>1.98</v>
      </c>
      <c r="L24" s="137"/>
      <c r="M24" s="138">
        <f>SUM(M12:M20)</f>
        <v>2.9299999999999997</v>
      </c>
      <c r="N24" s="138">
        <f>SUM(N12:N20)</f>
        <v>1.73</v>
      </c>
      <c r="O24" s="137"/>
      <c r="P24" s="138">
        <f>SUM(P12:P23)</f>
        <v>2.96</v>
      </c>
      <c r="Q24" s="138">
        <f>SUM(Q12:Q23)</f>
        <v>1.9100000000000001</v>
      </c>
      <c r="R24" s="137"/>
      <c r="S24" s="138">
        <f>SUM(S12:S23)</f>
        <v>2.95</v>
      </c>
      <c r="T24" s="138">
        <f>SUM(T12:T23)</f>
        <v>1.9900000000000002</v>
      </c>
      <c r="U24" s="137"/>
      <c r="V24" s="138">
        <f>SUM(V12:V23)</f>
        <v>3.05</v>
      </c>
      <c r="W24" s="138">
        <f>SUM(W12:W23)</f>
        <v>1.96</v>
      </c>
      <c r="X24" s="137"/>
      <c r="Y24" s="138">
        <f>SUM(Y12:Y23)</f>
        <v>3.08</v>
      </c>
      <c r="Z24" s="138">
        <f>SUM(Z12:Z23)</f>
        <v>1.92</v>
      </c>
      <c r="AA24" s="137"/>
      <c r="AB24" s="138">
        <f>SUM(AB12:AB23)</f>
        <v>3.23</v>
      </c>
      <c r="AC24" s="138">
        <f>SUM(AC12:AC23)</f>
        <v>1.79</v>
      </c>
      <c r="AD24" s="137"/>
      <c r="AE24" s="138">
        <f>SUM(AE12:AE23)</f>
        <v>3.41</v>
      </c>
      <c r="AF24" s="138">
        <f>SUM(AF12:AF23)</f>
        <v>1.65</v>
      </c>
      <c r="AG24" s="137"/>
      <c r="AH24" s="138">
        <f>SUM(AH12:AH23)</f>
        <v>3.87</v>
      </c>
      <c r="AI24" s="138">
        <f>SUM(AI12:AI23)</f>
        <v>2.17</v>
      </c>
      <c r="AJ24" s="137"/>
      <c r="AK24" s="138">
        <f>SUM(AK12:AK23)</f>
        <v>4.0199999999999996</v>
      </c>
      <c r="AL24" s="138">
        <f>SUM(AL12:AL23)</f>
        <v>2.25</v>
      </c>
      <c r="AM24" s="137"/>
      <c r="AN24" s="138">
        <f>SUM(AN12:AN23)</f>
        <v>4.08</v>
      </c>
      <c r="AO24" s="138">
        <f>SUM(AO12:AO23)</f>
        <v>2.2199999999999998</v>
      </c>
    </row>
    <row r="25" spans="1:41" s="200" customFormat="1" ht="13.5" customHeight="1" thickBot="1" x14ac:dyDescent="0.3">
      <c r="A25" s="512"/>
      <c r="B25" s="514" t="s">
        <v>523</v>
      </c>
      <c r="C25" s="515"/>
      <c r="D25" s="516"/>
      <c r="E25" s="139" t="s">
        <v>497</v>
      </c>
      <c r="F25" s="493" t="s">
        <v>513</v>
      </c>
      <c r="G25" s="495" t="s">
        <v>514</v>
      </c>
      <c r="H25" s="497" t="s">
        <v>515</v>
      </c>
      <c r="I25" s="493" t="s">
        <v>513</v>
      </c>
      <c r="J25" s="495" t="s">
        <v>514</v>
      </c>
      <c r="K25" s="497" t="s">
        <v>515</v>
      </c>
      <c r="L25" s="493" t="s">
        <v>513</v>
      </c>
      <c r="M25" s="495" t="s">
        <v>514</v>
      </c>
      <c r="N25" s="497" t="s">
        <v>515</v>
      </c>
      <c r="O25" s="493" t="s">
        <v>513</v>
      </c>
      <c r="P25" s="495" t="s">
        <v>514</v>
      </c>
      <c r="Q25" s="497" t="s">
        <v>515</v>
      </c>
      <c r="R25" s="493" t="s">
        <v>513</v>
      </c>
      <c r="S25" s="495" t="s">
        <v>514</v>
      </c>
      <c r="T25" s="497" t="s">
        <v>515</v>
      </c>
      <c r="U25" s="493" t="s">
        <v>513</v>
      </c>
      <c r="V25" s="495" t="s">
        <v>514</v>
      </c>
      <c r="W25" s="497" t="s">
        <v>515</v>
      </c>
      <c r="X25" s="493" t="s">
        <v>513</v>
      </c>
      <c r="Y25" s="495" t="s">
        <v>514</v>
      </c>
      <c r="Z25" s="497" t="s">
        <v>515</v>
      </c>
      <c r="AA25" s="493" t="s">
        <v>513</v>
      </c>
      <c r="AB25" s="495" t="s">
        <v>514</v>
      </c>
      <c r="AC25" s="497" t="s">
        <v>515</v>
      </c>
      <c r="AD25" s="493" t="s">
        <v>513</v>
      </c>
      <c r="AE25" s="495" t="s">
        <v>514</v>
      </c>
      <c r="AF25" s="497" t="s">
        <v>515</v>
      </c>
      <c r="AG25" s="493" t="s">
        <v>513</v>
      </c>
      <c r="AH25" s="495" t="s">
        <v>514</v>
      </c>
      <c r="AI25" s="497" t="s">
        <v>515</v>
      </c>
      <c r="AJ25" s="493" t="s">
        <v>513</v>
      </c>
      <c r="AK25" s="495" t="s">
        <v>514</v>
      </c>
      <c r="AL25" s="497" t="s">
        <v>515</v>
      </c>
      <c r="AM25" s="493" t="s">
        <v>513</v>
      </c>
      <c r="AN25" s="495" t="s">
        <v>514</v>
      </c>
      <c r="AO25" s="497" t="s">
        <v>515</v>
      </c>
    </row>
    <row r="26" spans="1:41" s="200" customFormat="1" ht="13.8" thickBot="1" x14ac:dyDescent="0.3">
      <c r="A26" s="513"/>
      <c r="B26" s="517"/>
      <c r="C26" s="518"/>
      <c r="D26" s="519"/>
      <c r="E26" s="140" t="s">
        <v>512</v>
      </c>
      <c r="F26" s="494"/>
      <c r="G26" s="496"/>
      <c r="H26" s="498"/>
      <c r="I26" s="494"/>
      <c r="J26" s="496"/>
      <c r="K26" s="498"/>
      <c r="L26" s="494"/>
      <c r="M26" s="496"/>
      <c r="N26" s="498"/>
      <c r="O26" s="494"/>
      <c r="P26" s="496"/>
      <c r="Q26" s="498"/>
      <c r="R26" s="494"/>
      <c r="S26" s="496"/>
      <c r="T26" s="498"/>
      <c r="U26" s="494"/>
      <c r="V26" s="496"/>
      <c r="W26" s="498"/>
      <c r="X26" s="494"/>
      <c r="Y26" s="496"/>
      <c r="Z26" s="498"/>
      <c r="AA26" s="494"/>
      <c r="AB26" s="496"/>
      <c r="AC26" s="498"/>
      <c r="AD26" s="494"/>
      <c r="AE26" s="496"/>
      <c r="AF26" s="498"/>
      <c r="AG26" s="494"/>
      <c r="AH26" s="496"/>
      <c r="AI26" s="498"/>
      <c r="AJ26" s="494"/>
      <c r="AK26" s="496"/>
      <c r="AL26" s="498"/>
      <c r="AM26" s="494"/>
      <c r="AN26" s="496"/>
      <c r="AO26" s="498"/>
    </row>
    <row r="27" spans="1:41" s="200" customFormat="1" ht="13.8" thickBot="1" x14ac:dyDescent="0.3">
      <c r="A27" s="513"/>
      <c r="B27" s="520"/>
      <c r="C27" s="521"/>
      <c r="D27" s="522"/>
      <c r="E27" s="141" t="s">
        <v>517</v>
      </c>
      <c r="F27" s="142" t="s">
        <v>25</v>
      </c>
      <c r="G27" s="115" t="s">
        <v>518</v>
      </c>
      <c r="H27" s="115" t="s">
        <v>519</v>
      </c>
      <c r="I27" s="142" t="s">
        <v>25</v>
      </c>
      <c r="J27" s="115" t="s">
        <v>518</v>
      </c>
      <c r="K27" s="115" t="s">
        <v>519</v>
      </c>
      <c r="L27" s="142" t="s">
        <v>25</v>
      </c>
      <c r="M27" s="115" t="s">
        <v>518</v>
      </c>
      <c r="N27" s="115" t="s">
        <v>519</v>
      </c>
      <c r="O27" s="142" t="s">
        <v>25</v>
      </c>
      <c r="P27" s="115" t="s">
        <v>518</v>
      </c>
      <c r="Q27" s="115" t="s">
        <v>519</v>
      </c>
      <c r="R27" s="142" t="s">
        <v>25</v>
      </c>
      <c r="S27" s="115" t="s">
        <v>518</v>
      </c>
      <c r="T27" s="115" t="s">
        <v>519</v>
      </c>
      <c r="U27" s="142" t="s">
        <v>25</v>
      </c>
      <c r="V27" s="115" t="s">
        <v>518</v>
      </c>
      <c r="W27" s="115" t="s">
        <v>519</v>
      </c>
      <c r="X27" s="142" t="s">
        <v>25</v>
      </c>
      <c r="Y27" s="115" t="s">
        <v>518</v>
      </c>
      <c r="Z27" s="115" t="s">
        <v>519</v>
      </c>
      <c r="AA27" s="142" t="s">
        <v>25</v>
      </c>
      <c r="AB27" s="115" t="s">
        <v>518</v>
      </c>
      <c r="AC27" s="115" t="s">
        <v>519</v>
      </c>
      <c r="AD27" s="142" t="s">
        <v>25</v>
      </c>
      <c r="AE27" s="115" t="s">
        <v>518</v>
      </c>
      <c r="AF27" s="115" t="s">
        <v>519</v>
      </c>
      <c r="AG27" s="142" t="s">
        <v>25</v>
      </c>
      <c r="AH27" s="115" t="s">
        <v>518</v>
      </c>
      <c r="AI27" s="115" t="s">
        <v>519</v>
      </c>
      <c r="AJ27" s="142" t="s">
        <v>25</v>
      </c>
      <c r="AK27" s="115" t="s">
        <v>518</v>
      </c>
      <c r="AL27" s="115" t="s">
        <v>519</v>
      </c>
      <c r="AM27" s="142" t="s">
        <v>25</v>
      </c>
      <c r="AN27" s="115" t="s">
        <v>518</v>
      </c>
      <c r="AO27" s="116" t="s">
        <v>519</v>
      </c>
    </row>
    <row r="28" spans="1:41" s="200" customFormat="1" ht="13.8" thickBot="1" x14ac:dyDescent="0.3">
      <c r="A28" s="513"/>
      <c r="B28" s="502"/>
      <c r="C28" s="559"/>
      <c r="D28" s="560"/>
      <c r="E28" s="132"/>
      <c r="F28" s="118"/>
      <c r="G28" s="119"/>
      <c r="H28" s="120"/>
      <c r="I28" s="118"/>
      <c r="J28" s="119"/>
      <c r="K28" s="120"/>
      <c r="L28" s="118"/>
      <c r="M28" s="119"/>
      <c r="N28" s="120"/>
      <c r="O28" s="118"/>
      <c r="P28" s="119"/>
      <c r="Q28" s="120"/>
      <c r="R28" s="118"/>
      <c r="S28" s="119"/>
      <c r="T28" s="120"/>
      <c r="U28" s="118"/>
      <c r="V28" s="119"/>
      <c r="W28" s="120"/>
      <c r="X28" s="118"/>
      <c r="Y28" s="119"/>
      <c r="Z28" s="120"/>
      <c r="AA28" s="118"/>
      <c r="AB28" s="119"/>
      <c r="AC28" s="120"/>
      <c r="AD28" s="118"/>
      <c r="AE28" s="119"/>
      <c r="AF28" s="120"/>
      <c r="AG28" s="118"/>
      <c r="AH28" s="119"/>
      <c r="AI28" s="120"/>
      <c r="AJ28" s="118"/>
      <c r="AK28" s="119"/>
      <c r="AL28" s="120"/>
      <c r="AM28" s="118"/>
      <c r="AN28" s="119"/>
      <c r="AO28" s="121"/>
    </row>
    <row r="29" spans="1:41" s="200" customFormat="1" ht="15.75" customHeight="1" thickBot="1" x14ac:dyDescent="0.3">
      <c r="A29" s="513"/>
      <c r="B29" s="523" t="s">
        <v>524</v>
      </c>
      <c r="C29" s="524"/>
      <c r="D29" s="525"/>
      <c r="E29" s="134"/>
      <c r="F29" s="123"/>
      <c r="G29" s="124"/>
      <c r="H29" s="122"/>
      <c r="I29" s="123"/>
      <c r="J29" s="124"/>
      <c r="K29" s="122"/>
      <c r="L29" s="123"/>
      <c r="M29" s="124"/>
      <c r="N29" s="122"/>
      <c r="O29" s="123"/>
      <c r="P29" s="124"/>
      <c r="Q29" s="122"/>
      <c r="R29" s="123"/>
      <c r="S29" s="124"/>
      <c r="T29" s="122"/>
      <c r="U29" s="123"/>
      <c r="V29" s="124"/>
      <c r="W29" s="122"/>
      <c r="X29" s="123"/>
      <c r="Y29" s="124"/>
      <c r="Z29" s="122"/>
      <c r="AA29" s="123"/>
      <c r="AB29" s="124"/>
      <c r="AC29" s="122"/>
      <c r="AD29" s="123"/>
      <c r="AE29" s="124"/>
      <c r="AF29" s="122"/>
      <c r="AG29" s="123"/>
      <c r="AH29" s="124"/>
      <c r="AI29" s="122"/>
      <c r="AJ29" s="123"/>
      <c r="AK29" s="124"/>
      <c r="AL29" s="122"/>
      <c r="AM29" s="123"/>
      <c r="AN29" s="124"/>
      <c r="AO29" s="125"/>
    </row>
    <row r="30" spans="1:41" s="200" customFormat="1" ht="13.8" thickBot="1" x14ac:dyDescent="0.3">
      <c r="A30" s="513"/>
      <c r="B30" s="526"/>
      <c r="C30" s="527"/>
      <c r="D30" s="528"/>
      <c r="E30" s="134">
        <v>110</v>
      </c>
      <c r="F30" s="123"/>
      <c r="G30" s="124">
        <v>2.13</v>
      </c>
      <c r="H30" s="122">
        <v>1.1599999999999999</v>
      </c>
      <c r="I30" s="123"/>
      <c r="J30" s="124">
        <v>1.94</v>
      </c>
      <c r="K30" s="122">
        <v>1.1100000000000001</v>
      </c>
      <c r="L30" s="123"/>
      <c r="M30" s="124">
        <v>1.66</v>
      </c>
      <c r="N30" s="122">
        <v>0.88</v>
      </c>
      <c r="O30" s="123"/>
      <c r="P30" s="124">
        <v>1.73</v>
      </c>
      <c r="Q30" s="122">
        <v>1.0900000000000001</v>
      </c>
      <c r="R30" s="123"/>
      <c r="S30" s="124">
        <v>1.75</v>
      </c>
      <c r="T30" s="122">
        <v>1.1200000000000001</v>
      </c>
      <c r="U30" s="123"/>
      <c r="V30" s="124">
        <v>1.8</v>
      </c>
      <c r="W30" s="122">
        <v>1.1200000000000001</v>
      </c>
      <c r="X30" s="123"/>
      <c r="Y30" s="124">
        <v>1.82</v>
      </c>
      <c r="Z30" s="122">
        <v>1.08</v>
      </c>
      <c r="AA30" s="123"/>
      <c r="AB30" s="124">
        <v>1.92</v>
      </c>
      <c r="AC30" s="122">
        <v>0.95</v>
      </c>
      <c r="AD30" s="123"/>
      <c r="AE30" s="124">
        <v>2.0499999999999998</v>
      </c>
      <c r="AF30" s="122">
        <v>0.82</v>
      </c>
      <c r="AG30" s="123"/>
      <c r="AH30" s="124">
        <v>2.5099999999999998</v>
      </c>
      <c r="AI30" s="122">
        <v>1.37</v>
      </c>
      <c r="AJ30" s="123"/>
      <c r="AK30" s="124">
        <v>2.65</v>
      </c>
      <c r="AL30" s="122">
        <v>1.44</v>
      </c>
      <c r="AM30" s="123"/>
      <c r="AN30" s="124">
        <v>2.66</v>
      </c>
      <c r="AO30" s="125">
        <v>1.38</v>
      </c>
    </row>
    <row r="31" spans="1:41" s="200" customFormat="1" ht="13.5" customHeight="1" thickBot="1" x14ac:dyDescent="0.3">
      <c r="A31" s="513"/>
      <c r="B31" s="529"/>
      <c r="C31" s="530"/>
      <c r="D31" s="531"/>
      <c r="E31" s="134"/>
      <c r="F31" s="123"/>
      <c r="G31" s="124"/>
      <c r="H31" s="122"/>
      <c r="I31" s="123"/>
      <c r="J31" s="124"/>
      <c r="K31" s="122"/>
      <c r="L31" s="123"/>
      <c r="M31" s="124"/>
      <c r="N31" s="122"/>
      <c r="O31" s="123"/>
      <c r="P31" s="124"/>
      <c r="Q31" s="122"/>
      <c r="R31" s="123"/>
      <c r="S31" s="124"/>
      <c r="T31" s="122"/>
      <c r="U31" s="123"/>
      <c r="V31" s="124"/>
      <c r="W31" s="122"/>
      <c r="X31" s="123"/>
      <c r="Y31" s="124"/>
      <c r="Z31" s="122"/>
      <c r="AA31" s="123"/>
      <c r="AB31" s="124"/>
      <c r="AC31" s="122"/>
      <c r="AD31" s="123"/>
      <c r="AE31" s="124"/>
      <c r="AF31" s="122"/>
      <c r="AG31" s="123"/>
      <c r="AH31" s="124"/>
      <c r="AI31" s="122"/>
      <c r="AJ31" s="123"/>
      <c r="AK31" s="124"/>
      <c r="AL31" s="122"/>
      <c r="AM31" s="123"/>
      <c r="AN31" s="124"/>
      <c r="AO31" s="125"/>
    </row>
    <row r="32" spans="1:41" s="200" customFormat="1" ht="13.8" thickBot="1" x14ac:dyDescent="0.3">
      <c r="A32" s="513"/>
      <c r="B32" s="523" t="s">
        <v>525</v>
      </c>
      <c r="C32" s="524"/>
      <c r="D32" s="525"/>
      <c r="E32" s="134"/>
      <c r="F32" s="123"/>
      <c r="G32" s="124"/>
      <c r="H32" s="122"/>
      <c r="I32" s="123"/>
      <c r="J32" s="124"/>
      <c r="K32" s="122"/>
      <c r="L32" s="123"/>
      <c r="M32" s="124"/>
      <c r="N32" s="122"/>
      <c r="O32" s="123"/>
      <c r="P32" s="124"/>
      <c r="Q32" s="122"/>
      <c r="R32" s="123"/>
      <c r="S32" s="124"/>
      <c r="T32" s="122"/>
      <c r="U32" s="123"/>
      <c r="V32" s="124"/>
      <c r="W32" s="122"/>
      <c r="X32" s="123"/>
      <c r="Y32" s="124"/>
      <c r="Z32" s="122"/>
      <c r="AA32" s="123"/>
      <c r="AB32" s="124"/>
      <c r="AC32" s="122"/>
      <c r="AD32" s="123"/>
      <c r="AE32" s="124"/>
      <c r="AF32" s="122"/>
      <c r="AG32" s="123"/>
      <c r="AH32" s="124"/>
      <c r="AI32" s="122"/>
      <c r="AJ32" s="123"/>
      <c r="AK32" s="124"/>
      <c r="AL32" s="122"/>
      <c r="AM32" s="123"/>
      <c r="AN32" s="124"/>
      <c r="AO32" s="125"/>
    </row>
    <row r="33" spans="1:41" s="200" customFormat="1" ht="13.8" thickBot="1" x14ac:dyDescent="0.3">
      <c r="A33" s="513"/>
      <c r="B33" s="526"/>
      <c r="C33" s="527"/>
      <c r="D33" s="528"/>
      <c r="E33" s="134">
        <v>110</v>
      </c>
      <c r="F33" s="123"/>
      <c r="G33" s="124">
        <v>1.33</v>
      </c>
      <c r="H33" s="122">
        <v>0.89</v>
      </c>
      <c r="I33" s="123"/>
      <c r="J33" s="124">
        <v>1.31</v>
      </c>
      <c r="K33" s="122">
        <v>0.87</v>
      </c>
      <c r="L33" s="123"/>
      <c r="M33" s="124">
        <v>1.27</v>
      </c>
      <c r="N33" s="122">
        <v>0.85</v>
      </c>
      <c r="O33" s="123"/>
      <c r="P33" s="124">
        <v>1.23</v>
      </c>
      <c r="Q33" s="122">
        <v>0.82</v>
      </c>
      <c r="R33" s="123"/>
      <c r="S33" s="124">
        <v>1.2</v>
      </c>
      <c r="T33" s="122">
        <v>0.87</v>
      </c>
      <c r="U33" s="123"/>
      <c r="V33" s="124">
        <v>1.25</v>
      </c>
      <c r="W33" s="122">
        <v>0.84</v>
      </c>
      <c r="X33" s="123"/>
      <c r="Y33" s="124">
        <v>1.26</v>
      </c>
      <c r="Z33" s="122">
        <v>0.84</v>
      </c>
      <c r="AA33" s="123"/>
      <c r="AB33" s="124">
        <v>1.31</v>
      </c>
      <c r="AC33" s="122">
        <v>0.84</v>
      </c>
      <c r="AD33" s="123"/>
      <c r="AE33" s="124">
        <v>1.36</v>
      </c>
      <c r="AF33" s="122">
        <v>0.83</v>
      </c>
      <c r="AG33" s="123"/>
      <c r="AH33" s="124">
        <v>1.36</v>
      </c>
      <c r="AI33" s="122">
        <v>0.8</v>
      </c>
      <c r="AJ33" s="123"/>
      <c r="AK33" s="124">
        <v>1.37</v>
      </c>
      <c r="AL33" s="122">
        <v>0.81</v>
      </c>
      <c r="AM33" s="123"/>
      <c r="AN33" s="124">
        <v>1.42</v>
      </c>
      <c r="AO33" s="125">
        <v>0.84</v>
      </c>
    </row>
    <row r="34" spans="1:41" s="200" customFormat="1" ht="13.8" thickBot="1" x14ac:dyDescent="0.3">
      <c r="A34" s="513"/>
      <c r="B34" s="529"/>
      <c r="C34" s="532"/>
      <c r="D34" s="533"/>
      <c r="E34" s="134"/>
      <c r="F34" s="123"/>
      <c r="G34" s="124"/>
      <c r="H34" s="122"/>
      <c r="I34" s="123"/>
      <c r="J34" s="124"/>
      <c r="K34" s="122"/>
      <c r="L34" s="123"/>
      <c r="M34" s="124"/>
      <c r="N34" s="122"/>
      <c r="O34" s="123"/>
      <c r="P34" s="124"/>
      <c r="Q34" s="122"/>
      <c r="R34" s="123"/>
      <c r="S34" s="124"/>
      <c r="T34" s="122"/>
      <c r="U34" s="123"/>
      <c r="V34" s="124"/>
      <c r="W34" s="122"/>
      <c r="X34" s="123"/>
      <c r="Y34" s="124"/>
      <c r="Z34" s="122"/>
      <c r="AA34" s="123"/>
      <c r="AB34" s="124"/>
      <c r="AC34" s="122"/>
      <c r="AD34" s="123"/>
      <c r="AE34" s="124"/>
      <c r="AF34" s="122"/>
      <c r="AG34" s="123"/>
      <c r="AH34" s="124"/>
      <c r="AI34" s="122"/>
      <c r="AJ34" s="123"/>
      <c r="AK34" s="124"/>
      <c r="AL34" s="122"/>
      <c r="AM34" s="123"/>
      <c r="AN34" s="124"/>
      <c r="AO34" s="125"/>
    </row>
    <row r="35" spans="1:41" s="200" customFormat="1" ht="13.8" thickBot="1" x14ac:dyDescent="0.3">
      <c r="A35" s="513"/>
      <c r="B35" s="529"/>
      <c r="C35" s="532"/>
      <c r="D35" s="533"/>
      <c r="E35" s="134"/>
      <c r="F35" s="123"/>
      <c r="G35" s="124"/>
      <c r="H35" s="122"/>
      <c r="I35" s="123"/>
      <c r="J35" s="124"/>
      <c r="K35" s="122"/>
      <c r="L35" s="123"/>
      <c r="M35" s="124"/>
      <c r="N35" s="122"/>
      <c r="O35" s="123"/>
      <c r="P35" s="124"/>
      <c r="Q35" s="122"/>
      <c r="R35" s="123"/>
      <c r="S35" s="124"/>
      <c r="T35" s="122"/>
      <c r="U35" s="123"/>
      <c r="V35" s="124"/>
      <c r="W35" s="122"/>
      <c r="X35" s="123"/>
      <c r="Y35" s="124"/>
      <c r="Z35" s="122"/>
      <c r="AA35" s="123"/>
      <c r="AB35" s="124"/>
      <c r="AC35" s="122"/>
      <c r="AD35" s="123"/>
      <c r="AE35" s="124"/>
      <c r="AF35" s="122"/>
      <c r="AG35" s="123"/>
      <c r="AH35" s="124"/>
      <c r="AI35" s="122"/>
      <c r="AJ35" s="123"/>
      <c r="AK35" s="124"/>
      <c r="AL35" s="122"/>
      <c r="AM35" s="123"/>
      <c r="AN35" s="124"/>
      <c r="AO35" s="125"/>
    </row>
    <row r="36" spans="1:41" s="200" customFormat="1" ht="13.8" thickBot="1" x14ac:dyDescent="0.3">
      <c r="A36" s="513"/>
      <c r="B36" s="529"/>
      <c r="C36" s="532"/>
      <c r="D36" s="533"/>
      <c r="E36" s="134"/>
      <c r="F36" s="123"/>
      <c r="G36" s="124"/>
      <c r="H36" s="122"/>
      <c r="I36" s="123"/>
      <c r="J36" s="124"/>
      <c r="K36" s="122"/>
      <c r="L36" s="123"/>
      <c r="M36" s="124"/>
      <c r="N36" s="122"/>
      <c r="O36" s="123"/>
      <c r="P36" s="124"/>
      <c r="Q36" s="122"/>
      <c r="R36" s="123"/>
      <c r="S36" s="124"/>
      <c r="T36" s="122"/>
      <c r="U36" s="123"/>
      <c r="V36" s="124"/>
      <c r="W36" s="122"/>
      <c r="X36" s="123"/>
      <c r="Y36" s="124"/>
      <c r="Z36" s="122"/>
      <c r="AA36" s="123"/>
      <c r="AB36" s="124"/>
      <c r="AC36" s="122"/>
      <c r="AD36" s="123"/>
      <c r="AE36" s="124"/>
      <c r="AF36" s="122"/>
      <c r="AG36" s="123"/>
      <c r="AH36" s="124"/>
      <c r="AI36" s="122"/>
      <c r="AJ36" s="123"/>
      <c r="AK36" s="124"/>
      <c r="AL36" s="122"/>
      <c r="AM36" s="123"/>
      <c r="AN36" s="124"/>
      <c r="AO36" s="125"/>
    </row>
    <row r="37" spans="1:41" s="200" customFormat="1" ht="13.8" thickBot="1" x14ac:dyDescent="0.3">
      <c r="A37" s="513"/>
      <c r="B37" s="529"/>
      <c r="C37" s="532"/>
      <c r="D37" s="533"/>
      <c r="E37" s="134"/>
      <c r="F37" s="123"/>
      <c r="G37" s="124"/>
      <c r="H37" s="122"/>
      <c r="I37" s="123"/>
      <c r="J37" s="124"/>
      <c r="K37" s="122"/>
      <c r="L37" s="123"/>
      <c r="M37" s="124"/>
      <c r="N37" s="122"/>
      <c r="O37" s="123"/>
      <c r="P37" s="124"/>
      <c r="Q37" s="122"/>
      <c r="R37" s="123"/>
      <c r="S37" s="124"/>
      <c r="T37" s="122"/>
      <c r="U37" s="123"/>
      <c r="V37" s="124"/>
      <c r="W37" s="122"/>
      <c r="X37" s="123"/>
      <c r="Y37" s="124"/>
      <c r="Z37" s="122"/>
      <c r="AA37" s="123"/>
      <c r="AB37" s="124"/>
      <c r="AC37" s="122"/>
      <c r="AD37" s="123"/>
      <c r="AE37" s="124"/>
      <c r="AF37" s="122"/>
      <c r="AG37" s="123"/>
      <c r="AH37" s="124"/>
      <c r="AI37" s="122"/>
      <c r="AJ37" s="123"/>
      <c r="AK37" s="124"/>
      <c r="AL37" s="122"/>
      <c r="AM37" s="123"/>
      <c r="AN37" s="124"/>
      <c r="AO37" s="125"/>
    </row>
    <row r="38" spans="1:41" s="200" customFormat="1" ht="13.8" thickBot="1" x14ac:dyDescent="0.3">
      <c r="A38" s="476" t="s">
        <v>526</v>
      </c>
      <c r="B38" s="477"/>
      <c r="C38" s="477"/>
      <c r="D38" s="478"/>
      <c r="E38" s="201" t="s">
        <v>527</v>
      </c>
      <c r="F38" s="479">
        <v>6.3</v>
      </c>
      <c r="G38" s="480"/>
      <c r="H38" s="481"/>
      <c r="I38" s="479">
        <v>6.3</v>
      </c>
      <c r="J38" s="480"/>
      <c r="K38" s="481"/>
      <c r="L38" s="479">
        <v>6.3</v>
      </c>
      <c r="M38" s="480"/>
      <c r="N38" s="481"/>
      <c r="O38" s="479">
        <v>6.3</v>
      </c>
      <c r="P38" s="480"/>
      <c r="Q38" s="481"/>
      <c r="R38" s="479">
        <v>6.3</v>
      </c>
      <c r="S38" s="480"/>
      <c r="T38" s="481"/>
      <c r="U38" s="479">
        <v>6.3</v>
      </c>
      <c r="V38" s="480"/>
      <c r="W38" s="481"/>
      <c r="X38" s="479">
        <v>6.3</v>
      </c>
      <c r="Y38" s="480"/>
      <c r="Z38" s="481"/>
      <c r="AA38" s="479">
        <v>6.3</v>
      </c>
      <c r="AB38" s="480"/>
      <c r="AC38" s="481"/>
      <c r="AD38" s="479">
        <v>6.2</v>
      </c>
      <c r="AE38" s="480"/>
      <c r="AF38" s="481"/>
      <c r="AG38" s="479">
        <v>6.2</v>
      </c>
      <c r="AH38" s="480"/>
      <c r="AI38" s="481"/>
      <c r="AJ38" s="479">
        <v>6.1</v>
      </c>
      <c r="AK38" s="480"/>
      <c r="AL38" s="480"/>
      <c r="AM38" s="499">
        <v>6.2</v>
      </c>
      <c r="AN38" s="500"/>
      <c r="AO38" s="501"/>
    </row>
    <row r="39" spans="1:41" s="200" customFormat="1" ht="13.8" thickBot="1" x14ac:dyDescent="0.3">
      <c r="A39" s="473" t="s">
        <v>528</v>
      </c>
      <c r="B39" s="474"/>
      <c r="C39" s="474"/>
      <c r="D39" s="475"/>
      <c r="E39" s="201"/>
      <c r="F39" s="471"/>
      <c r="G39" s="471"/>
      <c r="H39" s="471"/>
      <c r="I39" s="471"/>
      <c r="J39" s="471"/>
      <c r="K39" s="471"/>
      <c r="L39" s="471"/>
      <c r="M39" s="471"/>
      <c r="N39" s="471"/>
      <c r="O39" s="471"/>
      <c r="P39" s="471"/>
      <c r="Q39" s="471"/>
      <c r="R39" s="471"/>
      <c r="S39" s="471"/>
      <c r="T39" s="471"/>
      <c r="U39" s="471"/>
      <c r="V39" s="471"/>
      <c r="W39" s="471"/>
      <c r="X39" s="471"/>
      <c r="Y39" s="471"/>
      <c r="Z39" s="471"/>
      <c r="AA39" s="471"/>
      <c r="AB39" s="471"/>
      <c r="AC39" s="471"/>
      <c r="AD39" s="471"/>
      <c r="AE39" s="471"/>
      <c r="AF39" s="471"/>
      <c r="AG39" s="471"/>
      <c r="AH39" s="471"/>
      <c r="AI39" s="471"/>
      <c r="AJ39" s="471"/>
      <c r="AK39" s="471"/>
      <c r="AL39" s="472"/>
      <c r="AM39" s="490"/>
      <c r="AN39" s="491"/>
      <c r="AO39" s="492"/>
    </row>
    <row r="40" spans="1:41" s="200" customFormat="1" ht="13.8" thickBot="1" x14ac:dyDescent="0.3">
      <c r="A40" s="487" t="s">
        <v>517</v>
      </c>
      <c r="B40" s="488"/>
      <c r="C40" s="488"/>
      <c r="D40" s="489"/>
      <c r="E40" s="201" t="s">
        <v>529</v>
      </c>
      <c r="F40" s="482">
        <v>6.3</v>
      </c>
      <c r="G40" s="482"/>
      <c r="H40" s="482"/>
      <c r="I40" s="482">
        <v>6.3</v>
      </c>
      <c r="J40" s="482"/>
      <c r="K40" s="482"/>
      <c r="L40" s="482">
        <v>6.3</v>
      </c>
      <c r="M40" s="482"/>
      <c r="N40" s="482"/>
      <c r="O40" s="482">
        <v>6.3</v>
      </c>
      <c r="P40" s="482"/>
      <c r="Q40" s="482"/>
      <c r="R40" s="482">
        <v>6.3</v>
      </c>
      <c r="S40" s="482"/>
      <c r="T40" s="482"/>
      <c r="U40" s="482">
        <v>6.3</v>
      </c>
      <c r="V40" s="482"/>
      <c r="W40" s="482"/>
      <c r="X40" s="482">
        <v>6.3</v>
      </c>
      <c r="Y40" s="482"/>
      <c r="Z40" s="482"/>
      <c r="AA40" s="482">
        <v>6.2</v>
      </c>
      <c r="AB40" s="482"/>
      <c r="AC40" s="482"/>
      <c r="AD40" s="482">
        <v>6.2</v>
      </c>
      <c r="AE40" s="482"/>
      <c r="AF40" s="482"/>
      <c r="AG40" s="482">
        <v>6.2</v>
      </c>
      <c r="AH40" s="482"/>
      <c r="AI40" s="482"/>
      <c r="AJ40" s="482">
        <v>6.2</v>
      </c>
      <c r="AK40" s="482"/>
      <c r="AL40" s="483"/>
      <c r="AM40" s="484">
        <v>6.2</v>
      </c>
      <c r="AN40" s="485"/>
      <c r="AO40" s="486"/>
    </row>
    <row r="41" spans="1:41" s="200" customFormat="1" x14ac:dyDescent="0.25">
      <c r="A41" s="476" t="s">
        <v>530</v>
      </c>
      <c r="B41" s="477"/>
      <c r="C41" s="477"/>
      <c r="D41" s="478"/>
      <c r="E41" s="139"/>
      <c r="F41" s="143"/>
      <c r="G41" s="144"/>
      <c r="H41" s="144"/>
      <c r="I41" s="143"/>
      <c r="J41" s="144"/>
      <c r="K41" s="145"/>
      <c r="L41" s="143"/>
      <c r="M41" s="144"/>
      <c r="N41" s="144"/>
      <c r="O41" s="143"/>
      <c r="P41" s="144"/>
      <c r="Q41" s="145"/>
      <c r="R41" s="143"/>
      <c r="S41" s="144"/>
      <c r="T41" s="144"/>
      <c r="U41" s="143"/>
      <c r="V41" s="144"/>
      <c r="W41" s="145"/>
      <c r="X41" s="143"/>
      <c r="Y41" s="144"/>
      <c r="Z41" s="144"/>
      <c r="AA41" s="143"/>
      <c r="AB41" s="144"/>
      <c r="AC41" s="145"/>
      <c r="AD41" s="143"/>
      <c r="AE41" s="144"/>
      <c r="AF41" s="144"/>
      <c r="AG41" s="143"/>
      <c r="AH41" s="144"/>
      <c r="AI41" s="145"/>
      <c r="AJ41" s="143"/>
      <c r="AK41" s="144"/>
      <c r="AL41" s="144"/>
      <c r="AM41" s="143"/>
      <c r="AN41" s="144"/>
      <c r="AO41" s="145"/>
    </row>
    <row r="42" spans="1:41" s="200" customFormat="1" ht="13.8" thickBot="1" x14ac:dyDescent="0.3">
      <c r="A42" s="487" t="s">
        <v>519</v>
      </c>
      <c r="B42" s="488"/>
      <c r="C42" s="488"/>
      <c r="D42" s="489"/>
      <c r="E42" s="146"/>
      <c r="F42" s="147"/>
      <c r="G42" s="148"/>
      <c r="H42" s="148"/>
      <c r="I42" s="147"/>
      <c r="J42" s="148"/>
      <c r="K42" s="149"/>
      <c r="L42" s="147"/>
      <c r="M42" s="148"/>
      <c r="N42" s="148"/>
      <c r="O42" s="147"/>
      <c r="P42" s="148"/>
      <c r="Q42" s="149"/>
      <c r="R42" s="147"/>
      <c r="S42" s="148"/>
      <c r="T42" s="148"/>
      <c r="U42" s="147"/>
      <c r="V42" s="148"/>
      <c r="W42" s="149"/>
      <c r="X42" s="147"/>
      <c r="Y42" s="148"/>
      <c r="Z42" s="148"/>
      <c r="AA42" s="147"/>
      <c r="AB42" s="148"/>
      <c r="AC42" s="149"/>
      <c r="AD42" s="147"/>
      <c r="AE42" s="148"/>
      <c r="AF42" s="148"/>
      <c r="AG42" s="147"/>
      <c r="AH42" s="148"/>
      <c r="AI42" s="149"/>
      <c r="AJ42" s="147"/>
      <c r="AK42" s="148"/>
      <c r="AL42" s="148"/>
      <c r="AM42" s="147"/>
      <c r="AN42" s="148"/>
      <c r="AO42" s="149"/>
    </row>
    <row r="43" spans="1:41" s="200" customFormat="1" ht="13.8" thickBot="1" x14ac:dyDescent="0.3">
      <c r="A43" s="512" t="s">
        <v>494</v>
      </c>
      <c r="B43" s="554" t="s">
        <v>495</v>
      </c>
      <c r="C43" s="555"/>
      <c r="D43" s="108" t="s">
        <v>496</v>
      </c>
      <c r="E43" s="109" t="s">
        <v>497</v>
      </c>
      <c r="F43" s="505" t="s">
        <v>531</v>
      </c>
      <c r="G43" s="506"/>
      <c r="H43" s="506"/>
      <c r="I43" s="505" t="s">
        <v>532</v>
      </c>
      <c r="J43" s="506"/>
      <c r="K43" s="506"/>
      <c r="L43" s="505" t="s">
        <v>533</v>
      </c>
      <c r="M43" s="506"/>
      <c r="N43" s="506"/>
      <c r="O43" s="505" t="s">
        <v>534</v>
      </c>
      <c r="P43" s="506"/>
      <c r="Q43" s="506"/>
      <c r="R43" s="505" t="s">
        <v>535</v>
      </c>
      <c r="S43" s="506"/>
      <c r="T43" s="506"/>
      <c r="U43" s="505" t="s">
        <v>536</v>
      </c>
      <c r="V43" s="506"/>
      <c r="W43" s="506"/>
      <c r="X43" s="505" t="s">
        <v>537</v>
      </c>
      <c r="Y43" s="506"/>
      <c r="Z43" s="506"/>
      <c r="AA43" s="505" t="s">
        <v>538</v>
      </c>
      <c r="AB43" s="506"/>
      <c r="AC43" s="506"/>
      <c r="AD43" s="505" t="s">
        <v>539</v>
      </c>
      <c r="AE43" s="506"/>
      <c r="AF43" s="506"/>
      <c r="AG43" s="505" t="s">
        <v>540</v>
      </c>
      <c r="AH43" s="506"/>
      <c r="AI43" s="506"/>
      <c r="AJ43" s="505" t="s">
        <v>541</v>
      </c>
      <c r="AK43" s="506"/>
      <c r="AL43" s="506"/>
      <c r="AM43" s="505" t="s">
        <v>542</v>
      </c>
      <c r="AN43" s="506"/>
      <c r="AO43" s="556"/>
    </row>
    <row r="44" spans="1:41" s="200" customFormat="1" ht="13.8" thickBot="1" x14ac:dyDescent="0.3">
      <c r="A44" s="553"/>
      <c r="B44" s="557" t="s">
        <v>510</v>
      </c>
      <c r="C44" s="558"/>
      <c r="D44" s="110" t="s">
        <v>511</v>
      </c>
      <c r="E44" s="111" t="s">
        <v>512</v>
      </c>
      <c r="F44" s="202" t="s">
        <v>513</v>
      </c>
      <c r="G44" s="203" t="s">
        <v>514</v>
      </c>
      <c r="H44" s="203" t="s">
        <v>515</v>
      </c>
      <c r="I44" s="202" t="s">
        <v>513</v>
      </c>
      <c r="J44" s="203" t="s">
        <v>514</v>
      </c>
      <c r="K44" s="203" t="s">
        <v>515</v>
      </c>
      <c r="L44" s="202" t="s">
        <v>513</v>
      </c>
      <c r="M44" s="203" t="s">
        <v>514</v>
      </c>
      <c r="N44" s="203" t="s">
        <v>515</v>
      </c>
      <c r="O44" s="202" t="s">
        <v>513</v>
      </c>
      <c r="P44" s="203" t="s">
        <v>514</v>
      </c>
      <c r="Q44" s="203" t="s">
        <v>515</v>
      </c>
      <c r="R44" s="202" t="s">
        <v>513</v>
      </c>
      <c r="S44" s="203" t="s">
        <v>514</v>
      </c>
      <c r="T44" s="203" t="s">
        <v>515</v>
      </c>
      <c r="U44" s="202" t="s">
        <v>513</v>
      </c>
      <c r="V44" s="203" t="s">
        <v>514</v>
      </c>
      <c r="W44" s="203" t="s">
        <v>515</v>
      </c>
      <c r="X44" s="202" t="s">
        <v>513</v>
      </c>
      <c r="Y44" s="203" t="s">
        <v>514</v>
      </c>
      <c r="Z44" s="203" t="s">
        <v>515</v>
      </c>
      <c r="AA44" s="202" t="s">
        <v>513</v>
      </c>
      <c r="AB44" s="203" t="s">
        <v>514</v>
      </c>
      <c r="AC44" s="203" t="s">
        <v>515</v>
      </c>
      <c r="AD44" s="202" t="s">
        <v>513</v>
      </c>
      <c r="AE44" s="203" t="s">
        <v>514</v>
      </c>
      <c r="AF44" s="203" t="s">
        <v>515</v>
      </c>
      <c r="AG44" s="202" t="s">
        <v>513</v>
      </c>
      <c r="AH44" s="203" t="s">
        <v>514</v>
      </c>
      <c r="AI44" s="203" t="s">
        <v>515</v>
      </c>
      <c r="AJ44" s="202" t="s">
        <v>513</v>
      </c>
      <c r="AK44" s="203" t="s">
        <v>514</v>
      </c>
      <c r="AL44" s="203" t="s">
        <v>515</v>
      </c>
      <c r="AM44" s="202" t="s">
        <v>513</v>
      </c>
      <c r="AN44" s="203" t="s">
        <v>514</v>
      </c>
      <c r="AO44" s="204" t="s">
        <v>515</v>
      </c>
    </row>
    <row r="45" spans="1:41" s="200" customFormat="1" ht="13.8" thickBot="1" x14ac:dyDescent="0.3">
      <c r="A45" s="553"/>
      <c r="B45" s="534" t="s">
        <v>516</v>
      </c>
      <c r="C45" s="535"/>
      <c r="D45" s="112"/>
      <c r="E45" s="113" t="s">
        <v>517</v>
      </c>
      <c r="F45" s="114" t="s">
        <v>25</v>
      </c>
      <c r="G45" s="115" t="s">
        <v>518</v>
      </c>
      <c r="H45" s="115" t="s">
        <v>519</v>
      </c>
      <c r="I45" s="114" t="s">
        <v>25</v>
      </c>
      <c r="J45" s="115" t="s">
        <v>518</v>
      </c>
      <c r="K45" s="115" t="s">
        <v>519</v>
      </c>
      <c r="L45" s="114" t="s">
        <v>25</v>
      </c>
      <c r="M45" s="115" t="s">
        <v>518</v>
      </c>
      <c r="N45" s="115" t="s">
        <v>519</v>
      </c>
      <c r="O45" s="114" t="s">
        <v>25</v>
      </c>
      <c r="P45" s="115" t="s">
        <v>518</v>
      </c>
      <c r="Q45" s="115" t="s">
        <v>519</v>
      </c>
      <c r="R45" s="114" t="s">
        <v>25</v>
      </c>
      <c r="S45" s="115" t="s">
        <v>518</v>
      </c>
      <c r="T45" s="115" t="s">
        <v>519</v>
      </c>
      <c r="U45" s="114" t="s">
        <v>25</v>
      </c>
      <c r="V45" s="115" t="s">
        <v>518</v>
      </c>
      <c r="W45" s="115" t="s">
        <v>519</v>
      </c>
      <c r="X45" s="114" t="s">
        <v>25</v>
      </c>
      <c r="Y45" s="115" t="s">
        <v>518</v>
      </c>
      <c r="Z45" s="115" t="s">
        <v>519</v>
      </c>
      <c r="AA45" s="114" t="s">
        <v>25</v>
      </c>
      <c r="AB45" s="115" t="s">
        <v>518</v>
      </c>
      <c r="AC45" s="115" t="s">
        <v>519</v>
      </c>
      <c r="AD45" s="114" t="s">
        <v>25</v>
      </c>
      <c r="AE45" s="115" t="s">
        <v>518</v>
      </c>
      <c r="AF45" s="115" t="s">
        <v>519</v>
      </c>
      <c r="AG45" s="114" t="s">
        <v>25</v>
      </c>
      <c r="AH45" s="115" t="s">
        <v>518</v>
      </c>
      <c r="AI45" s="115" t="s">
        <v>519</v>
      </c>
      <c r="AJ45" s="114" t="s">
        <v>25</v>
      </c>
      <c r="AK45" s="115" t="s">
        <v>518</v>
      </c>
      <c r="AL45" s="115" t="s">
        <v>519</v>
      </c>
      <c r="AM45" s="114" t="s">
        <v>25</v>
      </c>
      <c r="AN45" s="115" t="s">
        <v>518</v>
      </c>
      <c r="AO45" s="116" t="s">
        <v>519</v>
      </c>
    </row>
    <row r="46" spans="1:41" s="200" customFormat="1" ht="13.8" thickBot="1" x14ac:dyDescent="0.3">
      <c r="A46" s="553"/>
      <c r="B46" s="536" t="s">
        <v>520</v>
      </c>
      <c r="C46" s="537"/>
      <c r="D46" s="542">
        <v>6</v>
      </c>
      <c r="E46" s="117"/>
      <c r="F46" s="118"/>
      <c r="G46" s="119"/>
      <c r="H46" s="120"/>
      <c r="I46" s="118"/>
      <c r="J46" s="119"/>
      <c r="K46" s="120"/>
      <c r="L46" s="118"/>
      <c r="M46" s="119"/>
      <c r="N46" s="120"/>
      <c r="O46" s="118"/>
      <c r="P46" s="119"/>
      <c r="Q46" s="120"/>
      <c r="R46" s="118"/>
      <c r="S46" s="119"/>
      <c r="T46" s="120"/>
      <c r="U46" s="118"/>
      <c r="V46" s="119"/>
      <c r="W46" s="120"/>
      <c r="X46" s="118"/>
      <c r="Y46" s="119"/>
      <c r="Z46" s="120"/>
      <c r="AA46" s="118"/>
      <c r="AB46" s="119"/>
      <c r="AC46" s="120"/>
      <c r="AD46" s="118"/>
      <c r="AE46" s="119"/>
      <c r="AF46" s="120"/>
      <c r="AG46" s="118"/>
      <c r="AH46" s="119"/>
      <c r="AI46" s="120"/>
      <c r="AJ46" s="118"/>
      <c r="AK46" s="119"/>
      <c r="AL46" s="120"/>
      <c r="AM46" s="118"/>
      <c r="AN46" s="119"/>
      <c r="AO46" s="121"/>
    </row>
    <row r="47" spans="1:41" s="200" customFormat="1" ht="13.8" thickBot="1" x14ac:dyDescent="0.3">
      <c r="A47" s="553"/>
      <c r="B47" s="538"/>
      <c r="C47" s="539"/>
      <c r="D47" s="543"/>
      <c r="E47" s="122"/>
      <c r="F47" s="123"/>
      <c r="G47" s="124"/>
      <c r="H47" s="122"/>
      <c r="I47" s="123"/>
      <c r="J47" s="124"/>
      <c r="K47" s="122"/>
      <c r="L47" s="123"/>
      <c r="M47" s="124"/>
      <c r="N47" s="122"/>
      <c r="O47" s="123"/>
      <c r="P47" s="124"/>
      <c r="Q47" s="122"/>
      <c r="R47" s="123"/>
      <c r="S47" s="124"/>
      <c r="T47" s="122"/>
      <c r="U47" s="123"/>
      <c r="V47" s="124"/>
      <c r="W47" s="122"/>
      <c r="X47" s="123"/>
      <c r="Y47" s="124"/>
      <c r="Z47" s="122"/>
      <c r="AA47" s="123"/>
      <c r="AB47" s="124"/>
      <c r="AC47" s="122"/>
      <c r="AD47" s="123"/>
      <c r="AE47" s="124"/>
      <c r="AF47" s="122"/>
      <c r="AG47" s="123"/>
      <c r="AH47" s="124"/>
      <c r="AI47" s="122"/>
      <c r="AJ47" s="123"/>
      <c r="AK47" s="124"/>
      <c r="AL47" s="122"/>
      <c r="AM47" s="123"/>
      <c r="AN47" s="124"/>
      <c r="AO47" s="125"/>
    </row>
    <row r="48" spans="1:41" s="200" customFormat="1" ht="13.8" thickBot="1" x14ac:dyDescent="0.3">
      <c r="A48" s="553"/>
      <c r="B48" s="540"/>
      <c r="C48" s="541"/>
      <c r="D48" s="544"/>
      <c r="E48" s="122">
        <v>6</v>
      </c>
      <c r="F48" s="123"/>
      <c r="G48" s="124">
        <v>2.4</v>
      </c>
      <c r="H48" s="122">
        <v>1.1499999999999999</v>
      </c>
      <c r="I48" s="123"/>
      <c r="J48" s="124">
        <v>2.4700000000000002</v>
      </c>
      <c r="K48" s="122">
        <v>1.19</v>
      </c>
      <c r="L48" s="123"/>
      <c r="M48" s="124">
        <v>2.52</v>
      </c>
      <c r="N48" s="122">
        <v>1.22</v>
      </c>
      <c r="O48" s="123"/>
      <c r="P48" s="124">
        <v>2.5299999999999998</v>
      </c>
      <c r="Q48" s="122">
        <v>1.37</v>
      </c>
      <c r="R48" s="123"/>
      <c r="S48" s="124">
        <v>2.5499999999999998</v>
      </c>
      <c r="T48" s="122">
        <v>1.4</v>
      </c>
      <c r="U48" s="123"/>
      <c r="V48" s="124">
        <v>2.59</v>
      </c>
      <c r="W48" s="122">
        <v>1.27</v>
      </c>
      <c r="X48" s="123"/>
      <c r="Y48" s="124">
        <v>2.54</v>
      </c>
      <c r="Z48" s="122">
        <v>1.41</v>
      </c>
      <c r="AA48" s="123"/>
      <c r="AB48" s="124">
        <v>2.57</v>
      </c>
      <c r="AC48" s="122">
        <v>1.34</v>
      </c>
      <c r="AD48" s="123"/>
      <c r="AE48" s="124">
        <v>2.27</v>
      </c>
      <c r="AF48" s="122">
        <v>1.06</v>
      </c>
      <c r="AG48" s="123"/>
      <c r="AH48" s="124">
        <v>2.42</v>
      </c>
      <c r="AI48" s="122">
        <v>1.33</v>
      </c>
      <c r="AJ48" s="123"/>
      <c r="AK48" s="124">
        <v>2.48</v>
      </c>
      <c r="AL48" s="122">
        <v>1.37</v>
      </c>
      <c r="AM48" s="123"/>
      <c r="AN48" s="124">
        <v>2.16</v>
      </c>
      <c r="AO48" s="125">
        <v>1.25</v>
      </c>
    </row>
    <row r="49" spans="1:41" s="200" customFormat="1" ht="13.8" thickBot="1" x14ac:dyDescent="0.3">
      <c r="A49" s="553"/>
      <c r="B49" s="545" t="s">
        <v>521</v>
      </c>
      <c r="C49" s="546"/>
      <c r="D49" s="551">
        <v>6</v>
      </c>
      <c r="E49" s="117"/>
      <c r="F49" s="123"/>
      <c r="G49" s="124"/>
      <c r="H49" s="122"/>
      <c r="I49" s="123"/>
      <c r="J49" s="124"/>
      <c r="K49" s="122"/>
      <c r="L49" s="123"/>
      <c r="M49" s="124"/>
      <c r="N49" s="122"/>
      <c r="O49" s="123"/>
      <c r="P49" s="124"/>
      <c r="Q49" s="122"/>
      <c r="R49" s="123"/>
      <c r="S49" s="124"/>
      <c r="T49" s="122"/>
      <c r="U49" s="123"/>
      <c r="V49" s="124"/>
      <c r="W49" s="122"/>
      <c r="X49" s="123"/>
      <c r="Y49" s="124"/>
      <c r="Z49" s="122"/>
      <c r="AA49" s="123"/>
      <c r="AB49" s="124"/>
      <c r="AC49" s="122"/>
      <c r="AD49" s="123"/>
      <c r="AE49" s="124"/>
      <c r="AF49" s="122"/>
      <c r="AG49" s="123"/>
      <c r="AH49" s="124"/>
      <c r="AI49" s="122"/>
      <c r="AJ49" s="123"/>
      <c r="AK49" s="124"/>
      <c r="AL49" s="122"/>
      <c r="AM49" s="123"/>
      <c r="AN49" s="124"/>
      <c r="AO49" s="125"/>
    </row>
    <row r="50" spans="1:41" s="200" customFormat="1" ht="13.8" thickBot="1" x14ac:dyDescent="0.3">
      <c r="A50" s="553"/>
      <c r="B50" s="547"/>
      <c r="C50" s="548"/>
      <c r="D50" s="543"/>
      <c r="E50" s="122"/>
      <c r="F50" s="123"/>
      <c r="G50" s="124"/>
      <c r="H50" s="122"/>
      <c r="I50" s="123"/>
      <c r="J50" s="124"/>
      <c r="K50" s="122"/>
      <c r="L50" s="123"/>
      <c r="M50" s="124"/>
      <c r="N50" s="122"/>
      <c r="O50" s="123"/>
      <c r="P50" s="124"/>
      <c r="Q50" s="122"/>
      <c r="R50" s="123"/>
      <c r="S50" s="124"/>
      <c r="T50" s="122"/>
      <c r="U50" s="123"/>
      <c r="V50" s="124"/>
      <c r="W50" s="122"/>
      <c r="X50" s="123"/>
      <c r="Y50" s="124"/>
      <c r="Z50" s="122"/>
      <c r="AA50" s="123"/>
      <c r="AB50" s="124"/>
      <c r="AC50" s="122"/>
      <c r="AD50" s="123"/>
      <c r="AE50" s="124"/>
      <c r="AF50" s="122"/>
      <c r="AG50" s="123"/>
      <c r="AH50" s="124"/>
      <c r="AI50" s="122"/>
      <c r="AJ50" s="123"/>
      <c r="AK50" s="124"/>
      <c r="AL50" s="122"/>
      <c r="AM50" s="123"/>
      <c r="AN50" s="124"/>
      <c r="AO50" s="125"/>
    </row>
    <row r="51" spans="1:41" s="200" customFormat="1" ht="13.8" thickBot="1" x14ac:dyDescent="0.3">
      <c r="A51" s="553"/>
      <c r="B51" s="549"/>
      <c r="C51" s="550"/>
      <c r="D51" s="552"/>
      <c r="E51" s="122">
        <v>6</v>
      </c>
      <c r="F51" s="123"/>
      <c r="G51" s="124">
        <v>1.36</v>
      </c>
      <c r="H51" s="122">
        <v>0.8</v>
      </c>
      <c r="I51" s="123"/>
      <c r="J51" s="124">
        <v>1.4</v>
      </c>
      <c r="K51" s="122">
        <v>0.84</v>
      </c>
      <c r="L51" s="123"/>
      <c r="M51" s="124">
        <v>1.41</v>
      </c>
      <c r="N51" s="122">
        <v>0.88</v>
      </c>
      <c r="O51" s="123"/>
      <c r="P51" s="124">
        <v>1.39</v>
      </c>
      <c r="Q51" s="122">
        <v>0.85</v>
      </c>
      <c r="R51" s="123"/>
      <c r="S51" s="124">
        <v>1.4</v>
      </c>
      <c r="T51" s="122">
        <v>0.85</v>
      </c>
      <c r="U51" s="123"/>
      <c r="V51" s="124">
        <v>1.42</v>
      </c>
      <c r="W51" s="122">
        <v>0.81</v>
      </c>
      <c r="X51" s="123"/>
      <c r="Y51" s="124">
        <v>1.46</v>
      </c>
      <c r="Z51" s="122">
        <v>0.82</v>
      </c>
      <c r="AA51" s="123"/>
      <c r="AB51" s="124">
        <v>1.44</v>
      </c>
      <c r="AC51" s="122">
        <v>0.81</v>
      </c>
      <c r="AD51" s="123"/>
      <c r="AE51" s="124">
        <v>1.43</v>
      </c>
      <c r="AF51" s="122">
        <v>0.8</v>
      </c>
      <c r="AG51" s="123"/>
      <c r="AH51" s="124">
        <v>1.39</v>
      </c>
      <c r="AI51" s="122">
        <v>0.8</v>
      </c>
      <c r="AJ51" s="123"/>
      <c r="AK51" s="124">
        <v>1.42</v>
      </c>
      <c r="AL51" s="122">
        <v>0.84</v>
      </c>
      <c r="AM51" s="123"/>
      <c r="AN51" s="124">
        <v>1.4</v>
      </c>
      <c r="AO51" s="125">
        <v>0.87</v>
      </c>
    </row>
    <row r="52" spans="1:41" s="200" customFormat="1" ht="13.8" thickBot="1" x14ac:dyDescent="0.3">
      <c r="A52" s="553"/>
      <c r="B52" s="507"/>
      <c r="C52" s="124"/>
      <c r="D52" s="126"/>
      <c r="E52" s="117"/>
      <c r="F52" s="123"/>
      <c r="G52" s="124"/>
      <c r="H52" s="122"/>
      <c r="I52" s="123"/>
      <c r="J52" s="124"/>
      <c r="K52" s="122"/>
      <c r="L52" s="123"/>
      <c r="M52" s="124"/>
      <c r="N52" s="122"/>
      <c r="O52" s="123"/>
      <c r="P52" s="124"/>
      <c r="Q52" s="122"/>
      <c r="R52" s="123"/>
      <c r="S52" s="124"/>
      <c r="T52" s="122"/>
      <c r="U52" s="123"/>
      <c r="V52" s="124"/>
      <c r="W52" s="122"/>
      <c r="X52" s="123"/>
      <c r="Y52" s="124"/>
      <c r="Z52" s="122"/>
      <c r="AA52" s="123"/>
      <c r="AB52" s="124"/>
      <c r="AC52" s="122"/>
      <c r="AD52" s="123"/>
      <c r="AE52" s="124"/>
      <c r="AF52" s="122"/>
      <c r="AG52" s="123"/>
      <c r="AH52" s="124"/>
      <c r="AI52" s="122"/>
      <c r="AJ52" s="123"/>
      <c r="AK52" s="124"/>
      <c r="AL52" s="122"/>
      <c r="AM52" s="123"/>
      <c r="AN52" s="124"/>
      <c r="AO52" s="125"/>
    </row>
    <row r="53" spans="1:41" s="200" customFormat="1" ht="13.8" thickBot="1" x14ac:dyDescent="0.3">
      <c r="A53" s="553"/>
      <c r="B53" s="507"/>
      <c r="C53" s="124"/>
      <c r="D53" s="110"/>
      <c r="E53" s="122"/>
      <c r="F53" s="123"/>
      <c r="G53" s="124"/>
      <c r="H53" s="122"/>
      <c r="I53" s="123"/>
      <c r="J53" s="124"/>
      <c r="K53" s="122"/>
      <c r="L53" s="123"/>
      <c r="M53" s="124"/>
      <c r="N53" s="122"/>
      <c r="O53" s="123"/>
      <c r="P53" s="124"/>
      <c r="Q53" s="122"/>
      <c r="R53" s="123"/>
      <c r="S53" s="124"/>
      <c r="T53" s="122"/>
      <c r="U53" s="123"/>
      <c r="V53" s="124"/>
      <c r="W53" s="122"/>
      <c r="X53" s="123"/>
      <c r="Y53" s="124"/>
      <c r="Z53" s="122"/>
      <c r="AA53" s="123"/>
      <c r="AB53" s="124"/>
      <c r="AC53" s="122"/>
      <c r="AD53" s="123"/>
      <c r="AE53" s="124"/>
      <c r="AF53" s="122"/>
      <c r="AG53" s="123"/>
      <c r="AH53" s="124"/>
      <c r="AI53" s="122"/>
      <c r="AJ53" s="123"/>
      <c r="AK53" s="124"/>
      <c r="AL53" s="122"/>
      <c r="AM53" s="123"/>
      <c r="AN53" s="124"/>
      <c r="AO53" s="125"/>
    </row>
    <row r="54" spans="1:41" s="200" customFormat="1" ht="13.8" thickBot="1" x14ac:dyDescent="0.3">
      <c r="A54" s="553"/>
      <c r="B54" s="507"/>
      <c r="C54" s="124"/>
      <c r="D54" s="127"/>
      <c r="E54" s="122"/>
      <c r="F54" s="123"/>
      <c r="G54" s="124"/>
      <c r="H54" s="122"/>
      <c r="I54" s="123"/>
      <c r="J54" s="124"/>
      <c r="K54" s="122"/>
      <c r="L54" s="123"/>
      <c r="M54" s="124"/>
      <c r="N54" s="122"/>
      <c r="O54" s="123"/>
      <c r="P54" s="124"/>
      <c r="Q54" s="122"/>
      <c r="R54" s="123"/>
      <c r="S54" s="124"/>
      <c r="T54" s="122"/>
      <c r="U54" s="123"/>
      <c r="V54" s="124"/>
      <c r="W54" s="122"/>
      <c r="X54" s="123"/>
      <c r="Y54" s="124"/>
      <c r="Z54" s="122"/>
      <c r="AA54" s="123"/>
      <c r="AB54" s="124"/>
      <c r="AC54" s="122"/>
      <c r="AD54" s="123"/>
      <c r="AE54" s="124"/>
      <c r="AF54" s="122"/>
      <c r="AG54" s="123"/>
      <c r="AH54" s="124"/>
      <c r="AI54" s="122"/>
      <c r="AJ54" s="123"/>
      <c r="AK54" s="124"/>
      <c r="AL54" s="122"/>
      <c r="AM54" s="123"/>
      <c r="AN54" s="124"/>
      <c r="AO54" s="125"/>
    </row>
    <row r="55" spans="1:41" s="200" customFormat="1" ht="13.8" thickBot="1" x14ac:dyDescent="0.3">
      <c r="A55" s="553"/>
      <c r="B55" s="507"/>
      <c r="C55" s="124"/>
      <c r="D55" s="126"/>
      <c r="E55" s="117"/>
      <c r="F55" s="123"/>
      <c r="G55" s="124"/>
      <c r="H55" s="122"/>
      <c r="I55" s="123"/>
      <c r="J55" s="124"/>
      <c r="K55" s="122"/>
      <c r="L55" s="123"/>
      <c r="M55" s="124"/>
      <c r="N55" s="122"/>
      <c r="O55" s="123"/>
      <c r="P55" s="124"/>
      <c r="Q55" s="122"/>
      <c r="R55" s="123"/>
      <c r="S55" s="124"/>
      <c r="T55" s="122"/>
      <c r="U55" s="123"/>
      <c r="V55" s="124"/>
      <c r="W55" s="122"/>
      <c r="X55" s="123"/>
      <c r="Y55" s="124"/>
      <c r="Z55" s="122"/>
      <c r="AA55" s="123"/>
      <c r="AB55" s="124"/>
      <c r="AC55" s="122"/>
      <c r="AD55" s="123"/>
      <c r="AE55" s="124"/>
      <c r="AF55" s="122"/>
      <c r="AG55" s="123"/>
      <c r="AH55" s="124"/>
      <c r="AI55" s="122"/>
      <c r="AJ55" s="123"/>
      <c r="AK55" s="124"/>
      <c r="AL55" s="122"/>
      <c r="AM55" s="123"/>
      <c r="AN55" s="124"/>
      <c r="AO55" s="125"/>
    </row>
    <row r="56" spans="1:41" s="200" customFormat="1" ht="13.5" customHeight="1" thickBot="1" x14ac:dyDescent="0.3">
      <c r="A56" s="553"/>
      <c r="B56" s="507"/>
      <c r="C56" s="124"/>
      <c r="D56" s="110"/>
      <c r="E56" s="122"/>
      <c r="F56" s="123"/>
      <c r="G56" s="124"/>
      <c r="H56" s="122"/>
      <c r="I56" s="123"/>
      <c r="J56" s="124"/>
      <c r="K56" s="122"/>
      <c r="L56" s="123"/>
      <c r="M56" s="124"/>
      <c r="N56" s="122"/>
      <c r="O56" s="123"/>
      <c r="P56" s="124"/>
      <c r="Q56" s="122"/>
      <c r="R56" s="123"/>
      <c r="S56" s="124"/>
      <c r="T56" s="122"/>
      <c r="U56" s="123"/>
      <c r="V56" s="124"/>
      <c r="W56" s="122"/>
      <c r="X56" s="123"/>
      <c r="Y56" s="124"/>
      <c r="Z56" s="122"/>
      <c r="AA56" s="123"/>
      <c r="AB56" s="124"/>
      <c r="AC56" s="122"/>
      <c r="AD56" s="123"/>
      <c r="AE56" s="124"/>
      <c r="AF56" s="122"/>
      <c r="AG56" s="123"/>
      <c r="AH56" s="124"/>
      <c r="AI56" s="122"/>
      <c r="AJ56" s="123"/>
      <c r="AK56" s="124"/>
      <c r="AL56" s="122"/>
      <c r="AM56" s="123"/>
      <c r="AN56" s="124"/>
      <c r="AO56" s="125"/>
    </row>
    <row r="57" spans="1:41" s="200" customFormat="1" ht="13.8" thickBot="1" x14ac:dyDescent="0.3">
      <c r="A57" s="553"/>
      <c r="B57" s="508"/>
      <c r="C57" s="126"/>
      <c r="D57" s="128"/>
      <c r="E57" s="122"/>
      <c r="F57" s="129"/>
      <c r="G57" s="126"/>
      <c r="H57" s="130"/>
      <c r="I57" s="129"/>
      <c r="J57" s="126"/>
      <c r="K57" s="130"/>
      <c r="L57" s="129"/>
      <c r="M57" s="126"/>
      <c r="N57" s="130"/>
      <c r="O57" s="129"/>
      <c r="P57" s="126"/>
      <c r="Q57" s="130"/>
      <c r="R57" s="129"/>
      <c r="S57" s="126"/>
      <c r="T57" s="130"/>
      <c r="U57" s="129"/>
      <c r="V57" s="126"/>
      <c r="W57" s="130"/>
      <c r="X57" s="129"/>
      <c r="Y57" s="126"/>
      <c r="Z57" s="130"/>
      <c r="AA57" s="129"/>
      <c r="AB57" s="126"/>
      <c r="AC57" s="130"/>
      <c r="AD57" s="129"/>
      <c r="AE57" s="126"/>
      <c r="AF57" s="130"/>
      <c r="AG57" s="129"/>
      <c r="AH57" s="126"/>
      <c r="AI57" s="130"/>
      <c r="AJ57" s="129"/>
      <c r="AK57" s="126"/>
      <c r="AL57" s="130"/>
      <c r="AM57" s="129"/>
      <c r="AN57" s="126"/>
      <c r="AO57" s="131"/>
    </row>
    <row r="58" spans="1:41" s="200" customFormat="1" ht="13.8" thickBot="1" x14ac:dyDescent="0.3">
      <c r="A58" s="553"/>
      <c r="B58" s="509" t="s">
        <v>522</v>
      </c>
      <c r="C58" s="509"/>
      <c r="D58" s="509"/>
      <c r="E58" s="132"/>
      <c r="F58" s="133"/>
      <c r="G58" s="119"/>
      <c r="H58" s="120"/>
      <c r="I58" s="133"/>
      <c r="J58" s="119"/>
      <c r="K58" s="120"/>
      <c r="L58" s="133"/>
      <c r="M58" s="119"/>
      <c r="N58" s="120"/>
      <c r="O58" s="133"/>
      <c r="P58" s="119"/>
      <c r="Q58" s="120"/>
      <c r="R58" s="133"/>
      <c r="S58" s="119"/>
      <c r="T58" s="120"/>
      <c r="U58" s="133"/>
      <c r="V58" s="119"/>
      <c r="W58" s="120"/>
      <c r="X58" s="133"/>
      <c r="Y58" s="119"/>
      <c r="Z58" s="120"/>
      <c r="AA58" s="133"/>
      <c r="AB58" s="119"/>
      <c r="AC58" s="120"/>
      <c r="AD58" s="133"/>
      <c r="AE58" s="119"/>
      <c r="AF58" s="120"/>
      <c r="AG58" s="133"/>
      <c r="AH58" s="119"/>
      <c r="AI58" s="120"/>
      <c r="AJ58" s="133"/>
      <c r="AK58" s="119"/>
      <c r="AL58" s="120"/>
      <c r="AM58" s="133"/>
      <c r="AN58" s="119"/>
      <c r="AO58" s="121"/>
    </row>
    <row r="59" spans="1:41" s="200" customFormat="1" ht="13.8" thickBot="1" x14ac:dyDescent="0.3">
      <c r="A59" s="553"/>
      <c r="B59" s="510"/>
      <c r="C59" s="510"/>
      <c r="D59" s="510"/>
      <c r="E59" s="134"/>
      <c r="F59" s="135"/>
      <c r="G59" s="124"/>
      <c r="H59" s="122"/>
      <c r="I59" s="135"/>
      <c r="J59" s="124"/>
      <c r="K59" s="122"/>
      <c r="L59" s="135"/>
      <c r="M59" s="124"/>
      <c r="N59" s="122"/>
      <c r="O59" s="135"/>
      <c r="P59" s="124"/>
      <c r="Q59" s="122"/>
      <c r="R59" s="135"/>
      <c r="S59" s="124"/>
      <c r="T59" s="122"/>
      <c r="U59" s="135"/>
      <c r="V59" s="124"/>
      <c r="W59" s="122"/>
      <c r="X59" s="135"/>
      <c r="Y59" s="124"/>
      <c r="Z59" s="122"/>
      <c r="AA59" s="135"/>
      <c r="AB59" s="124"/>
      <c r="AC59" s="122"/>
      <c r="AD59" s="135"/>
      <c r="AE59" s="124"/>
      <c r="AF59" s="122"/>
      <c r="AG59" s="135"/>
      <c r="AH59" s="124"/>
      <c r="AI59" s="122"/>
      <c r="AJ59" s="135"/>
      <c r="AK59" s="124"/>
      <c r="AL59" s="122"/>
      <c r="AM59" s="135"/>
      <c r="AN59" s="124"/>
      <c r="AO59" s="125"/>
    </row>
    <row r="60" spans="1:41" s="200" customFormat="1" ht="13.8" thickBot="1" x14ac:dyDescent="0.3">
      <c r="A60" s="553"/>
      <c r="B60" s="511"/>
      <c r="C60" s="511"/>
      <c r="D60" s="511"/>
      <c r="E60" s="136"/>
      <c r="F60" s="137"/>
      <c r="G60" s="138">
        <f>SUM(G48:G59)</f>
        <v>3.76</v>
      </c>
      <c r="H60" s="138">
        <f>SUM(H48:H59)</f>
        <v>1.95</v>
      </c>
      <c r="I60" s="137"/>
      <c r="J60" s="138">
        <f>SUM(J48:J59)</f>
        <v>3.87</v>
      </c>
      <c r="K60" s="138">
        <f>SUM(K48:K59)</f>
        <v>2.0299999999999998</v>
      </c>
      <c r="L60" s="137"/>
      <c r="M60" s="138">
        <f>SUM(M48:M59)</f>
        <v>3.9299999999999997</v>
      </c>
      <c r="N60" s="138">
        <f>SUM(N48:N59)</f>
        <v>2.1</v>
      </c>
      <c r="O60" s="137"/>
      <c r="P60" s="138">
        <f>SUM(P48:P59)</f>
        <v>3.92</v>
      </c>
      <c r="Q60" s="138">
        <f>SUM(Q48:Q59)</f>
        <v>2.2200000000000002</v>
      </c>
      <c r="R60" s="137"/>
      <c r="S60" s="138">
        <f>SUM(S48:S59)</f>
        <v>3.9499999999999997</v>
      </c>
      <c r="T60" s="138">
        <f>SUM(T48:T59)</f>
        <v>2.25</v>
      </c>
      <c r="U60" s="137"/>
      <c r="V60" s="138">
        <f>SUM(V48:V59)</f>
        <v>4.01</v>
      </c>
      <c r="W60" s="138">
        <f>SUM(W48:W59)</f>
        <v>2.08</v>
      </c>
      <c r="X60" s="137"/>
      <c r="Y60" s="138">
        <f>SUM(Y48:Y59)</f>
        <v>4</v>
      </c>
      <c r="Z60" s="138">
        <f>SUM(Z48:Z59)</f>
        <v>2.23</v>
      </c>
      <c r="AA60" s="137"/>
      <c r="AB60" s="138">
        <f>SUM(AB48:AB59)</f>
        <v>4.01</v>
      </c>
      <c r="AC60" s="138">
        <f>SUM(AC48:AC59)</f>
        <v>2.1500000000000004</v>
      </c>
      <c r="AD60" s="137"/>
      <c r="AE60" s="138">
        <f>SUM(AE48:AE59)</f>
        <v>3.7</v>
      </c>
      <c r="AF60" s="138">
        <f>SUM(AF48:AF59)</f>
        <v>1.86</v>
      </c>
      <c r="AG60" s="137"/>
      <c r="AH60" s="138">
        <f>SUM(AH48:AH59)</f>
        <v>3.8099999999999996</v>
      </c>
      <c r="AI60" s="138">
        <f>SUM(AI48:AI59)</f>
        <v>2.13</v>
      </c>
      <c r="AJ60" s="137"/>
      <c r="AK60" s="138">
        <f>SUM(AK48:AK59)</f>
        <v>3.9</v>
      </c>
      <c r="AL60" s="138">
        <f>SUM(AL48:AL59)</f>
        <v>2.21</v>
      </c>
      <c r="AM60" s="137"/>
      <c r="AN60" s="138">
        <f>SUM(AN48:AN59)</f>
        <v>3.56</v>
      </c>
      <c r="AO60" s="138">
        <f>SUM(AO48:AO59)</f>
        <v>2.12</v>
      </c>
    </row>
    <row r="61" spans="1:41" s="200" customFormat="1" ht="13.8" thickBot="1" x14ac:dyDescent="0.3">
      <c r="A61" s="512"/>
      <c r="B61" s="514" t="s">
        <v>523</v>
      </c>
      <c r="C61" s="515"/>
      <c r="D61" s="516"/>
      <c r="E61" s="139" t="s">
        <v>497</v>
      </c>
      <c r="F61" s="493" t="s">
        <v>513</v>
      </c>
      <c r="G61" s="495" t="s">
        <v>514</v>
      </c>
      <c r="H61" s="497" t="s">
        <v>515</v>
      </c>
      <c r="I61" s="493" t="s">
        <v>513</v>
      </c>
      <c r="J61" s="495" t="s">
        <v>514</v>
      </c>
      <c r="K61" s="497" t="s">
        <v>515</v>
      </c>
      <c r="L61" s="493" t="s">
        <v>513</v>
      </c>
      <c r="M61" s="495" t="s">
        <v>514</v>
      </c>
      <c r="N61" s="497" t="s">
        <v>515</v>
      </c>
      <c r="O61" s="493" t="s">
        <v>513</v>
      </c>
      <c r="P61" s="495" t="s">
        <v>514</v>
      </c>
      <c r="Q61" s="497" t="s">
        <v>515</v>
      </c>
      <c r="R61" s="493" t="s">
        <v>513</v>
      </c>
      <c r="S61" s="495" t="s">
        <v>514</v>
      </c>
      <c r="T61" s="497" t="s">
        <v>515</v>
      </c>
      <c r="U61" s="493" t="s">
        <v>513</v>
      </c>
      <c r="V61" s="495" t="s">
        <v>514</v>
      </c>
      <c r="W61" s="497" t="s">
        <v>515</v>
      </c>
      <c r="X61" s="493" t="s">
        <v>513</v>
      </c>
      <c r="Y61" s="495" t="s">
        <v>514</v>
      </c>
      <c r="Z61" s="497" t="s">
        <v>515</v>
      </c>
      <c r="AA61" s="493" t="s">
        <v>513</v>
      </c>
      <c r="AB61" s="495" t="s">
        <v>514</v>
      </c>
      <c r="AC61" s="497" t="s">
        <v>515</v>
      </c>
      <c r="AD61" s="493" t="s">
        <v>513</v>
      </c>
      <c r="AE61" s="495" t="s">
        <v>514</v>
      </c>
      <c r="AF61" s="497" t="s">
        <v>515</v>
      </c>
      <c r="AG61" s="493" t="s">
        <v>513</v>
      </c>
      <c r="AH61" s="495" t="s">
        <v>514</v>
      </c>
      <c r="AI61" s="497" t="s">
        <v>515</v>
      </c>
      <c r="AJ61" s="493" t="s">
        <v>513</v>
      </c>
      <c r="AK61" s="495" t="s">
        <v>514</v>
      </c>
      <c r="AL61" s="497" t="s">
        <v>515</v>
      </c>
      <c r="AM61" s="493" t="s">
        <v>513</v>
      </c>
      <c r="AN61" s="495" t="s">
        <v>514</v>
      </c>
      <c r="AO61" s="497" t="s">
        <v>515</v>
      </c>
    </row>
    <row r="62" spans="1:41" s="200" customFormat="1" ht="13.8" thickBot="1" x14ac:dyDescent="0.3">
      <c r="A62" s="513"/>
      <c r="B62" s="517"/>
      <c r="C62" s="518"/>
      <c r="D62" s="519"/>
      <c r="E62" s="140" t="s">
        <v>512</v>
      </c>
      <c r="F62" s="494"/>
      <c r="G62" s="496"/>
      <c r="H62" s="498"/>
      <c r="I62" s="494"/>
      <c r="J62" s="496"/>
      <c r="K62" s="498"/>
      <c r="L62" s="494"/>
      <c r="M62" s="496"/>
      <c r="N62" s="498"/>
      <c r="O62" s="494"/>
      <c r="P62" s="496"/>
      <c r="Q62" s="498"/>
      <c r="R62" s="494"/>
      <c r="S62" s="496"/>
      <c r="T62" s="498"/>
      <c r="U62" s="494"/>
      <c r="V62" s="496"/>
      <c r="W62" s="498"/>
      <c r="X62" s="494"/>
      <c r="Y62" s="496"/>
      <c r="Z62" s="498"/>
      <c r="AA62" s="494"/>
      <c r="AB62" s="496"/>
      <c r="AC62" s="498"/>
      <c r="AD62" s="494"/>
      <c r="AE62" s="496"/>
      <c r="AF62" s="498"/>
      <c r="AG62" s="494"/>
      <c r="AH62" s="496"/>
      <c r="AI62" s="498"/>
      <c r="AJ62" s="494"/>
      <c r="AK62" s="496"/>
      <c r="AL62" s="498"/>
      <c r="AM62" s="494"/>
      <c r="AN62" s="496"/>
      <c r="AO62" s="498"/>
    </row>
    <row r="63" spans="1:41" s="200" customFormat="1" ht="13.8" thickBot="1" x14ac:dyDescent="0.3">
      <c r="A63" s="513"/>
      <c r="B63" s="520"/>
      <c r="C63" s="521"/>
      <c r="D63" s="522"/>
      <c r="E63" s="141" t="s">
        <v>517</v>
      </c>
      <c r="F63" s="142" t="s">
        <v>25</v>
      </c>
      <c r="G63" s="115" t="s">
        <v>518</v>
      </c>
      <c r="H63" s="115" t="s">
        <v>519</v>
      </c>
      <c r="I63" s="142" t="s">
        <v>25</v>
      </c>
      <c r="J63" s="115" t="s">
        <v>518</v>
      </c>
      <c r="K63" s="115" t="s">
        <v>519</v>
      </c>
      <c r="L63" s="142" t="s">
        <v>25</v>
      </c>
      <c r="M63" s="115" t="s">
        <v>518</v>
      </c>
      <c r="N63" s="115" t="s">
        <v>519</v>
      </c>
      <c r="O63" s="142" t="s">
        <v>25</v>
      </c>
      <c r="P63" s="115" t="s">
        <v>518</v>
      </c>
      <c r="Q63" s="115" t="s">
        <v>519</v>
      </c>
      <c r="R63" s="142" t="s">
        <v>25</v>
      </c>
      <c r="S63" s="115" t="s">
        <v>518</v>
      </c>
      <c r="T63" s="115" t="s">
        <v>519</v>
      </c>
      <c r="U63" s="142" t="s">
        <v>25</v>
      </c>
      <c r="V63" s="115" t="s">
        <v>518</v>
      </c>
      <c r="W63" s="115" t="s">
        <v>519</v>
      </c>
      <c r="X63" s="142" t="s">
        <v>25</v>
      </c>
      <c r="Y63" s="115" t="s">
        <v>518</v>
      </c>
      <c r="Z63" s="115" t="s">
        <v>519</v>
      </c>
      <c r="AA63" s="142" t="s">
        <v>25</v>
      </c>
      <c r="AB63" s="115" t="s">
        <v>518</v>
      </c>
      <c r="AC63" s="115" t="s">
        <v>519</v>
      </c>
      <c r="AD63" s="142" t="s">
        <v>25</v>
      </c>
      <c r="AE63" s="115" t="s">
        <v>518</v>
      </c>
      <c r="AF63" s="115" t="s">
        <v>519</v>
      </c>
      <c r="AG63" s="142" t="s">
        <v>25</v>
      </c>
      <c r="AH63" s="115" t="s">
        <v>518</v>
      </c>
      <c r="AI63" s="115" t="s">
        <v>519</v>
      </c>
      <c r="AJ63" s="142" t="s">
        <v>25</v>
      </c>
      <c r="AK63" s="115" t="s">
        <v>518</v>
      </c>
      <c r="AL63" s="115" t="s">
        <v>519</v>
      </c>
      <c r="AM63" s="142" t="s">
        <v>25</v>
      </c>
      <c r="AN63" s="115" t="s">
        <v>518</v>
      </c>
      <c r="AO63" s="116" t="s">
        <v>519</v>
      </c>
    </row>
    <row r="64" spans="1:41" s="200" customFormat="1" ht="13.8" thickBot="1" x14ac:dyDescent="0.3">
      <c r="A64" s="513"/>
      <c r="B64" s="502"/>
      <c r="C64" s="503"/>
      <c r="D64" s="504"/>
      <c r="E64" s="132"/>
      <c r="F64" s="118"/>
      <c r="G64" s="119"/>
      <c r="H64" s="120"/>
      <c r="I64" s="118"/>
      <c r="J64" s="119"/>
      <c r="K64" s="120"/>
      <c r="L64" s="118"/>
      <c r="M64" s="119"/>
      <c r="N64" s="120"/>
      <c r="O64" s="118"/>
      <c r="P64" s="119"/>
      <c r="Q64" s="120"/>
      <c r="R64" s="118"/>
      <c r="S64" s="119"/>
      <c r="T64" s="120"/>
      <c r="U64" s="118"/>
      <c r="V64" s="119"/>
      <c r="W64" s="120"/>
      <c r="X64" s="118"/>
      <c r="Y64" s="119"/>
      <c r="Z64" s="120"/>
      <c r="AA64" s="118"/>
      <c r="AB64" s="119"/>
      <c r="AC64" s="120"/>
      <c r="AD64" s="118"/>
      <c r="AE64" s="119"/>
      <c r="AF64" s="120"/>
      <c r="AG64" s="118"/>
      <c r="AH64" s="119"/>
      <c r="AI64" s="120"/>
      <c r="AJ64" s="118"/>
      <c r="AK64" s="119"/>
      <c r="AL64" s="120"/>
      <c r="AM64" s="118"/>
      <c r="AN64" s="119"/>
      <c r="AO64" s="121"/>
    </row>
    <row r="65" spans="1:41" s="200" customFormat="1" ht="13.8" thickBot="1" x14ac:dyDescent="0.3">
      <c r="A65" s="513"/>
      <c r="B65" s="523" t="s">
        <v>524</v>
      </c>
      <c r="C65" s="524"/>
      <c r="D65" s="525"/>
      <c r="E65" s="134"/>
      <c r="F65" s="123"/>
      <c r="G65" s="124"/>
      <c r="H65" s="122"/>
      <c r="I65" s="123"/>
      <c r="J65" s="124"/>
      <c r="K65" s="122"/>
      <c r="L65" s="123"/>
      <c r="M65" s="124"/>
      <c r="N65" s="122"/>
      <c r="O65" s="123"/>
      <c r="P65" s="124"/>
      <c r="Q65" s="122"/>
      <c r="R65" s="123"/>
      <c r="S65" s="124"/>
      <c r="T65" s="122"/>
      <c r="U65" s="123"/>
      <c r="V65" s="124"/>
      <c r="W65" s="122"/>
      <c r="X65" s="123"/>
      <c r="Y65" s="124"/>
      <c r="Z65" s="122"/>
      <c r="AA65" s="123"/>
      <c r="AB65" s="124"/>
      <c r="AC65" s="122"/>
      <c r="AD65" s="123"/>
      <c r="AE65" s="124"/>
      <c r="AF65" s="122"/>
      <c r="AG65" s="123"/>
      <c r="AH65" s="124"/>
      <c r="AI65" s="122"/>
      <c r="AJ65" s="123"/>
      <c r="AK65" s="124"/>
      <c r="AL65" s="122"/>
      <c r="AM65" s="123"/>
      <c r="AN65" s="124"/>
      <c r="AO65" s="125"/>
    </row>
    <row r="66" spans="1:41" s="200" customFormat="1" ht="13.8" thickBot="1" x14ac:dyDescent="0.3">
      <c r="A66" s="513"/>
      <c r="B66" s="526"/>
      <c r="C66" s="527"/>
      <c r="D66" s="528"/>
      <c r="E66" s="134">
        <v>110</v>
      </c>
      <c r="F66" s="123"/>
      <c r="G66" s="124">
        <v>2.4</v>
      </c>
      <c r="H66" s="122">
        <v>1.1499999999999999</v>
      </c>
      <c r="I66" s="123"/>
      <c r="J66" s="124">
        <v>2.4700000000000002</v>
      </c>
      <c r="K66" s="122">
        <v>1.19</v>
      </c>
      <c r="L66" s="123"/>
      <c r="M66" s="124">
        <v>2.52</v>
      </c>
      <c r="N66" s="122">
        <v>1.22</v>
      </c>
      <c r="O66" s="123"/>
      <c r="P66" s="124">
        <v>2.5299999999999998</v>
      </c>
      <c r="Q66" s="122">
        <v>1.37</v>
      </c>
      <c r="R66" s="123"/>
      <c r="S66" s="124">
        <v>2.5499999999999998</v>
      </c>
      <c r="T66" s="122">
        <v>1.4</v>
      </c>
      <c r="U66" s="123"/>
      <c r="V66" s="124">
        <v>2.59</v>
      </c>
      <c r="W66" s="122">
        <v>1.27</v>
      </c>
      <c r="X66" s="123"/>
      <c r="Y66" s="124">
        <v>2.54</v>
      </c>
      <c r="Z66" s="122">
        <v>1.41</v>
      </c>
      <c r="AA66" s="123"/>
      <c r="AB66" s="124">
        <v>2.57</v>
      </c>
      <c r="AC66" s="122">
        <v>1.34</v>
      </c>
      <c r="AD66" s="123"/>
      <c r="AE66" s="124">
        <v>2.27</v>
      </c>
      <c r="AF66" s="122">
        <v>1.06</v>
      </c>
      <c r="AG66" s="123"/>
      <c r="AH66" s="124">
        <v>2.42</v>
      </c>
      <c r="AI66" s="122">
        <v>1.33</v>
      </c>
      <c r="AJ66" s="123"/>
      <c r="AK66" s="124">
        <v>2.48</v>
      </c>
      <c r="AL66" s="122">
        <v>1.37</v>
      </c>
      <c r="AM66" s="123"/>
      <c r="AN66" s="124">
        <v>2.16</v>
      </c>
      <c r="AO66" s="125">
        <v>1.25</v>
      </c>
    </row>
    <row r="67" spans="1:41" s="200" customFormat="1" ht="13.8" thickBot="1" x14ac:dyDescent="0.3">
      <c r="A67" s="513"/>
      <c r="B67" s="529"/>
      <c r="C67" s="530"/>
      <c r="D67" s="531"/>
      <c r="E67" s="134"/>
      <c r="F67" s="123"/>
      <c r="G67" s="124"/>
      <c r="H67" s="122"/>
      <c r="I67" s="123"/>
      <c r="J67" s="124"/>
      <c r="K67" s="122"/>
      <c r="L67" s="123"/>
      <c r="M67" s="124"/>
      <c r="N67" s="122"/>
      <c r="O67" s="123"/>
      <c r="P67" s="124"/>
      <c r="Q67" s="122"/>
      <c r="R67" s="123"/>
      <c r="S67" s="124"/>
      <c r="T67" s="122"/>
      <c r="U67" s="123"/>
      <c r="V67" s="124"/>
      <c r="W67" s="122"/>
      <c r="X67" s="123"/>
      <c r="Y67" s="124"/>
      <c r="Z67" s="122"/>
      <c r="AA67" s="123"/>
      <c r="AB67" s="124"/>
      <c r="AC67" s="122"/>
      <c r="AD67" s="123"/>
      <c r="AE67" s="124"/>
      <c r="AF67" s="122"/>
      <c r="AG67" s="123"/>
      <c r="AH67" s="124"/>
      <c r="AI67" s="122"/>
      <c r="AJ67" s="123"/>
      <c r="AK67" s="124"/>
      <c r="AL67" s="122"/>
      <c r="AM67" s="123"/>
      <c r="AN67" s="124"/>
      <c r="AO67" s="125"/>
    </row>
    <row r="68" spans="1:41" s="200" customFormat="1" ht="13.8" thickBot="1" x14ac:dyDescent="0.3">
      <c r="A68" s="513"/>
      <c r="B68" s="523" t="s">
        <v>525</v>
      </c>
      <c r="C68" s="524"/>
      <c r="D68" s="525"/>
      <c r="E68" s="134"/>
      <c r="F68" s="123"/>
      <c r="G68" s="124"/>
      <c r="H68" s="122"/>
      <c r="I68" s="123"/>
      <c r="J68" s="124"/>
      <c r="K68" s="122"/>
      <c r="L68" s="123"/>
      <c r="M68" s="124"/>
      <c r="N68" s="122"/>
      <c r="O68" s="123"/>
      <c r="P68" s="124"/>
      <c r="Q68" s="122"/>
      <c r="R68" s="123"/>
      <c r="S68" s="124"/>
      <c r="T68" s="122"/>
      <c r="U68" s="123"/>
      <c r="V68" s="124"/>
      <c r="W68" s="122"/>
      <c r="X68" s="123"/>
      <c r="Y68" s="124"/>
      <c r="Z68" s="122"/>
      <c r="AA68" s="123"/>
      <c r="AB68" s="124"/>
      <c r="AC68" s="122"/>
      <c r="AD68" s="123"/>
      <c r="AE68" s="124"/>
      <c r="AF68" s="122"/>
      <c r="AG68" s="123"/>
      <c r="AH68" s="124"/>
      <c r="AI68" s="122"/>
      <c r="AJ68" s="123"/>
      <c r="AK68" s="124"/>
      <c r="AL68" s="122"/>
      <c r="AM68" s="123"/>
      <c r="AN68" s="124"/>
      <c r="AO68" s="125"/>
    </row>
    <row r="69" spans="1:41" s="200" customFormat="1" ht="13.8" thickBot="1" x14ac:dyDescent="0.3">
      <c r="A69" s="513"/>
      <c r="B69" s="526"/>
      <c r="C69" s="527"/>
      <c r="D69" s="528"/>
      <c r="E69" s="134">
        <v>110</v>
      </c>
      <c r="F69" s="123"/>
      <c r="G69" s="124">
        <v>1.36</v>
      </c>
      <c r="H69" s="122">
        <v>0.8</v>
      </c>
      <c r="I69" s="123"/>
      <c r="J69" s="124">
        <v>1.4</v>
      </c>
      <c r="K69" s="122">
        <v>0.84</v>
      </c>
      <c r="L69" s="123"/>
      <c r="M69" s="124">
        <v>1.41</v>
      </c>
      <c r="N69" s="122">
        <v>0.88</v>
      </c>
      <c r="O69" s="123"/>
      <c r="P69" s="124">
        <v>1.39</v>
      </c>
      <c r="Q69" s="122">
        <v>0.85</v>
      </c>
      <c r="R69" s="123"/>
      <c r="S69" s="124">
        <v>1.4</v>
      </c>
      <c r="T69" s="122">
        <v>0.85</v>
      </c>
      <c r="U69" s="123"/>
      <c r="V69" s="124">
        <v>1.42</v>
      </c>
      <c r="W69" s="122">
        <v>0.81</v>
      </c>
      <c r="X69" s="123"/>
      <c r="Y69" s="124">
        <v>1.46</v>
      </c>
      <c r="Z69" s="122">
        <v>0.82</v>
      </c>
      <c r="AA69" s="123"/>
      <c r="AB69" s="124">
        <v>1.44</v>
      </c>
      <c r="AC69" s="122">
        <v>0.81</v>
      </c>
      <c r="AD69" s="123"/>
      <c r="AE69" s="124">
        <v>1.43</v>
      </c>
      <c r="AF69" s="122">
        <v>0.8</v>
      </c>
      <c r="AG69" s="123"/>
      <c r="AH69" s="124">
        <v>1.39</v>
      </c>
      <c r="AI69" s="122">
        <v>0.8</v>
      </c>
      <c r="AJ69" s="123"/>
      <c r="AK69" s="124">
        <v>1.42</v>
      </c>
      <c r="AL69" s="122">
        <v>0.84</v>
      </c>
      <c r="AM69" s="123"/>
      <c r="AN69" s="124">
        <v>1.4</v>
      </c>
      <c r="AO69" s="125">
        <v>0.87</v>
      </c>
    </row>
    <row r="70" spans="1:41" s="200" customFormat="1" ht="13.8" thickBot="1" x14ac:dyDescent="0.3">
      <c r="A70" s="513"/>
      <c r="B70" s="529"/>
      <c r="C70" s="532"/>
      <c r="D70" s="533"/>
      <c r="E70" s="134"/>
      <c r="F70" s="123"/>
      <c r="G70" s="124"/>
      <c r="H70" s="122"/>
      <c r="I70" s="123"/>
      <c r="J70" s="124"/>
      <c r="K70" s="122"/>
      <c r="L70" s="123"/>
      <c r="M70" s="124"/>
      <c r="N70" s="122"/>
      <c r="O70" s="123"/>
      <c r="P70" s="124"/>
      <c r="Q70" s="122"/>
      <c r="R70" s="123"/>
      <c r="S70" s="124"/>
      <c r="T70" s="122"/>
      <c r="U70" s="123"/>
      <c r="V70" s="124"/>
      <c r="W70" s="122"/>
      <c r="X70" s="123"/>
      <c r="Y70" s="124"/>
      <c r="Z70" s="122"/>
      <c r="AA70" s="123"/>
      <c r="AB70" s="124"/>
      <c r="AC70" s="122"/>
      <c r="AD70" s="123"/>
      <c r="AE70" s="124"/>
      <c r="AF70" s="122"/>
      <c r="AG70" s="123"/>
      <c r="AH70" s="124"/>
      <c r="AI70" s="122"/>
      <c r="AJ70" s="123"/>
      <c r="AK70" s="124"/>
      <c r="AL70" s="122"/>
      <c r="AM70" s="123"/>
      <c r="AN70" s="124"/>
      <c r="AO70" s="125"/>
    </row>
    <row r="71" spans="1:41" s="200" customFormat="1" ht="13.8" thickBot="1" x14ac:dyDescent="0.3">
      <c r="A71" s="513"/>
      <c r="B71" s="529"/>
      <c r="C71" s="532"/>
      <c r="D71" s="533"/>
      <c r="E71" s="134"/>
      <c r="F71" s="123"/>
      <c r="G71" s="124"/>
      <c r="H71" s="122"/>
      <c r="I71" s="123"/>
      <c r="J71" s="124"/>
      <c r="K71" s="122"/>
      <c r="L71" s="123"/>
      <c r="M71" s="124"/>
      <c r="N71" s="122"/>
      <c r="O71" s="123"/>
      <c r="P71" s="124"/>
      <c r="Q71" s="122"/>
      <c r="R71" s="123"/>
      <c r="S71" s="124"/>
      <c r="T71" s="122"/>
      <c r="U71" s="123"/>
      <c r="V71" s="124"/>
      <c r="W71" s="122"/>
      <c r="X71" s="123"/>
      <c r="Y71" s="124"/>
      <c r="Z71" s="122"/>
      <c r="AA71" s="123"/>
      <c r="AB71" s="124"/>
      <c r="AC71" s="122"/>
      <c r="AD71" s="123"/>
      <c r="AE71" s="124"/>
      <c r="AF71" s="122"/>
      <c r="AG71" s="123"/>
      <c r="AH71" s="124"/>
      <c r="AI71" s="122"/>
      <c r="AJ71" s="123"/>
      <c r="AK71" s="124"/>
      <c r="AL71" s="122"/>
      <c r="AM71" s="123"/>
      <c r="AN71" s="124"/>
      <c r="AO71" s="125"/>
    </row>
    <row r="72" spans="1:41" s="200" customFormat="1" ht="13.8" thickBot="1" x14ac:dyDescent="0.3">
      <c r="A72" s="513"/>
      <c r="B72" s="529"/>
      <c r="C72" s="532"/>
      <c r="D72" s="533"/>
      <c r="E72" s="134"/>
      <c r="F72" s="123"/>
      <c r="G72" s="124"/>
      <c r="H72" s="122"/>
      <c r="I72" s="123"/>
      <c r="J72" s="124"/>
      <c r="K72" s="122"/>
      <c r="L72" s="123"/>
      <c r="M72" s="124"/>
      <c r="N72" s="122"/>
      <c r="O72" s="123"/>
      <c r="P72" s="124"/>
      <c r="Q72" s="122"/>
      <c r="R72" s="123"/>
      <c r="S72" s="124"/>
      <c r="T72" s="122"/>
      <c r="U72" s="123"/>
      <c r="V72" s="124"/>
      <c r="W72" s="122"/>
      <c r="X72" s="123"/>
      <c r="Y72" s="124"/>
      <c r="Z72" s="122"/>
      <c r="AA72" s="123"/>
      <c r="AB72" s="124"/>
      <c r="AC72" s="122"/>
      <c r="AD72" s="123"/>
      <c r="AE72" s="124"/>
      <c r="AF72" s="122"/>
      <c r="AG72" s="123"/>
      <c r="AH72" s="124"/>
      <c r="AI72" s="122"/>
      <c r="AJ72" s="123"/>
      <c r="AK72" s="124"/>
      <c r="AL72" s="122"/>
      <c r="AM72" s="123"/>
      <c r="AN72" s="124"/>
      <c r="AO72" s="125"/>
    </row>
    <row r="73" spans="1:41" s="200" customFormat="1" ht="13.8" thickBot="1" x14ac:dyDescent="0.3">
      <c r="A73" s="513"/>
      <c r="B73" s="529"/>
      <c r="C73" s="532"/>
      <c r="D73" s="533"/>
      <c r="E73" s="134"/>
      <c r="F73" s="123"/>
      <c r="G73" s="124"/>
      <c r="H73" s="122"/>
      <c r="I73" s="123"/>
      <c r="J73" s="124"/>
      <c r="K73" s="122"/>
      <c r="L73" s="123"/>
      <c r="M73" s="124"/>
      <c r="N73" s="122"/>
      <c r="O73" s="123"/>
      <c r="P73" s="124"/>
      <c r="Q73" s="122"/>
      <c r="R73" s="123"/>
      <c r="S73" s="124"/>
      <c r="T73" s="122"/>
      <c r="U73" s="123"/>
      <c r="V73" s="124"/>
      <c r="W73" s="122"/>
      <c r="X73" s="123"/>
      <c r="Y73" s="124"/>
      <c r="Z73" s="122"/>
      <c r="AA73" s="123"/>
      <c r="AB73" s="124"/>
      <c r="AC73" s="122"/>
      <c r="AD73" s="123"/>
      <c r="AE73" s="124"/>
      <c r="AF73" s="122"/>
      <c r="AG73" s="123"/>
      <c r="AH73" s="124"/>
      <c r="AI73" s="122"/>
      <c r="AJ73" s="123"/>
      <c r="AK73" s="124"/>
      <c r="AL73" s="122"/>
      <c r="AM73" s="123"/>
      <c r="AN73" s="124"/>
      <c r="AO73" s="125"/>
    </row>
    <row r="74" spans="1:41" s="200" customFormat="1" ht="13.8" thickBot="1" x14ac:dyDescent="0.3">
      <c r="A74" s="476" t="s">
        <v>526</v>
      </c>
      <c r="B74" s="477"/>
      <c r="C74" s="477"/>
      <c r="D74" s="478"/>
      <c r="E74" s="201" t="s">
        <v>527</v>
      </c>
      <c r="F74" s="479">
        <v>6.3</v>
      </c>
      <c r="G74" s="480"/>
      <c r="H74" s="481"/>
      <c r="I74" s="479">
        <v>6.3</v>
      </c>
      <c r="J74" s="480"/>
      <c r="K74" s="481"/>
      <c r="L74" s="479">
        <v>6.3</v>
      </c>
      <c r="M74" s="480"/>
      <c r="N74" s="481"/>
      <c r="O74" s="479">
        <v>6.3</v>
      </c>
      <c r="P74" s="480"/>
      <c r="Q74" s="481"/>
      <c r="R74" s="479">
        <v>6.3</v>
      </c>
      <c r="S74" s="480"/>
      <c r="T74" s="481"/>
      <c r="U74" s="479">
        <v>6.3</v>
      </c>
      <c r="V74" s="480"/>
      <c r="W74" s="481"/>
      <c r="X74" s="479">
        <v>6.3</v>
      </c>
      <c r="Y74" s="480"/>
      <c r="Z74" s="481"/>
      <c r="AA74" s="479">
        <v>6.3</v>
      </c>
      <c r="AB74" s="480"/>
      <c r="AC74" s="481"/>
      <c r="AD74" s="479">
        <v>6.2</v>
      </c>
      <c r="AE74" s="480"/>
      <c r="AF74" s="481"/>
      <c r="AG74" s="479">
        <v>6.2</v>
      </c>
      <c r="AH74" s="480"/>
      <c r="AI74" s="481"/>
      <c r="AJ74" s="479">
        <v>6.1</v>
      </c>
      <c r="AK74" s="480"/>
      <c r="AL74" s="480"/>
      <c r="AM74" s="499">
        <v>6.2</v>
      </c>
      <c r="AN74" s="500"/>
      <c r="AO74" s="501"/>
    </row>
    <row r="75" spans="1:41" s="200" customFormat="1" ht="13.8" thickBot="1" x14ac:dyDescent="0.3">
      <c r="A75" s="473" t="s">
        <v>528</v>
      </c>
      <c r="B75" s="474"/>
      <c r="C75" s="474"/>
      <c r="D75" s="475"/>
      <c r="E75" s="201"/>
      <c r="F75" s="471"/>
      <c r="G75" s="471"/>
      <c r="H75" s="471"/>
      <c r="I75" s="471"/>
      <c r="J75" s="471"/>
      <c r="K75" s="471"/>
      <c r="L75" s="471"/>
      <c r="M75" s="471"/>
      <c r="N75" s="471"/>
      <c r="O75" s="471"/>
      <c r="P75" s="471"/>
      <c r="Q75" s="471"/>
      <c r="R75" s="471"/>
      <c r="S75" s="471"/>
      <c r="T75" s="471"/>
      <c r="U75" s="471"/>
      <c r="V75" s="471"/>
      <c r="W75" s="471"/>
      <c r="X75" s="471"/>
      <c r="Y75" s="471"/>
      <c r="Z75" s="471"/>
      <c r="AA75" s="471"/>
      <c r="AB75" s="471"/>
      <c r="AC75" s="471"/>
      <c r="AD75" s="471"/>
      <c r="AE75" s="471"/>
      <c r="AF75" s="471"/>
      <c r="AG75" s="471"/>
      <c r="AH75" s="471"/>
      <c r="AI75" s="471"/>
      <c r="AJ75" s="471"/>
      <c r="AK75" s="471"/>
      <c r="AL75" s="472"/>
      <c r="AM75" s="490"/>
      <c r="AN75" s="491"/>
      <c r="AO75" s="492"/>
    </row>
    <row r="76" spans="1:41" s="200" customFormat="1" ht="13.8" thickBot="1" x14ac:dyDescent="0.3">
      <c r="A76" s="487" t="s">
        <v>517</v>
      </c>
      <c r="B76" s="488"/>
      <c r="C76" s="488"/>
      <c r="D76" s="489"/>
      <c r="E76" s="201" t="s">
        <v>529</v>
      </c>
      <c r="F76" s="482">
        <v>6.3</v>
      </c>
      <c r="G76" s="482"/>
      <c r="H76" s="482"/>
      <c r="I76" s="482">
        <v>6.3</v>
      </c>
      <c r="J76" s="482"/>
      <c r="K76" s="482"/>
      <c r="L76" s="482">
        <v>6.3</v>
      </c>
      <c r="M76" s="482"/>
      <c r="N76" s="482"/>
      <c r="O76" s="482">
        <v>6.3</v>
      </c>
      <c r="P76" s="482"/>
      <c r="Q76" s="482"/>
      <c r="R76" s="482">
        <v>6.3</v>
      </c>
      <c r="S76" s="482"/>
      <c r="T76" s="482"/>
      <c r="U76" s="482">
        <v>6.3</v>
      </c>
      <c r="V76" s="482"/>
      <c r="W76" s="482"/>
      <c r="X76" s="482">
        <v>6.3</v>
      </c>
      <c r="Y76" s="482"/>
      <c r="Z76" s="482"/>
      <c r="AA76" s="482">
        <v>6.2</v>
      </c>
      <c r="AB76" s="482"/>
      <c r="AC76" s="482"/>
      <c r="AD76" s="482">
        <v>6.2</v>
      </c>
      <c r="AE76" s="482"/>
      <c r="AF76" s="482"/>
      <c r="AG76" s="482">
        <v>6.2</v>
      </c>
      <c r="AH76" s="482"/>
      <c r="AI76" s="482"/>
      <c r="AJ76" s="482">
        <v>6.2</v>
      </c>
      <c r="AK76" s="482"/>
      <c r="AL76" s="483"/>
      <c r="AM76" s="484">
        <v>6.2</v>
      </c>
      <c r="AN76" s="485"/>
      <c r="AO76" s="486"/>
    </row>
    <row r="77" spans="1:41" s="200" customFormat="1" x14ac:dyDescent="0.25">
      <c r="A77" s="476" t="s">
        <v>530</v>
      </c>
      <c r="B77" s="477"/>
      <c r="C77" s="477"/>
      <c r="D77" s="478"/>
      <c r="E77" s="139"/>
      <c r="F77" s="143"/>
      <c r="G77" s="144"/>
      <c r="H77" s="144"/>
      <c r="I77" s="143"/>
      <c r="J77" s="144"/>
      <c r="K77" s="145"/>
      <c r="L77" s="143"/>
      <c r="M77" s="144"/>
      <c r="N77" s="144"/>
      <c r="O77" s="143"/>
      <c r="P77" s="144"/>
      <c r="Q77" s="145"/>
      <c r="R77" s="143"/>
      <c r="S77" s="144"/>
      <c r="T77" s="144"/>
      <c r="U77" s="143"/>
      <c r="V77" s="144"/>
      <c r="W77" s="145"/>
      <c r="X77" s="143"/>
      <c r="Y77" s="144"/>
      <c r="Z77" s="144"/>
      <c r="AA77" s="143"/>
      <c r="AB77" s="144"/>
      <c r="AC77" s="145"/>
      <c r="AD77" s="143"/>
      <c r="AE77" s="144"/>
      <c r="AF77" s="144"/>
      <c r="AG77" s="143"/>
      <c r="AH77" s="144"/>
      <c r="AI77" s="145"/>
      <c r="AJ77" s="143"/>
      <c r="AK77" s="144"/>
      <c r="AL77" s="144"/>
      <c r="AM77" s="143"/>
      <c r="AN77" s="144"/>
      <c r="AO77" s="145"/>
    </row>
    <row r="78" spans="1:41" s="200" customFormat="1" ht="13.8" thickBot="1" x14ac:dyDescent="0.3">
      <c r="A78" s="487" t="s">
        <v>519</v>
      </c>
      <c r="B78" s="488"/>
      <c r="C78" s="488"/>
      <c r="D78" s="489"/>
      <c r="E78" s="146"/>
      <c r="F78" s="147"/>
      <c r="G78" s="148"/>
      <c r="H78" s="148"/>
      <c r="I78" s="147"/>
      <c r="J78" s="148"/>
      <c r="K78" s="149"/>
      <c r="L78" s="147"/>
      <c r="M78" s="148"/>
      <c r="N78" s="148"/>
      <c r="O78" s="147"/>
      <c r="P78" s="148"/>
      <c r="Q78" s="149"/>
      <c r="R78" s="147"/>
      <c r="S78" s="148"/>
      <c r="T78" s="148"/>
      <c r="U78" s="147"/>
      <c r="V78" s="148"/>
      <c r="W78" s="149"/>
      <c r="X78" s="147"/>
      <c r="Y78" s="148"/>
      <c r="Z78" s="148"/>
      <c r="AA78" s="147"/>
      <c r="AB78" s="148"/>
      <c r="AC78" s="149"/>
      <c r="AD78" s="147"/>
      <c r="AE78" s="148"/>
      <c r="AF78" s="148"/>
      <c r="AG78" s="147"/>
      <c r="AH78" s="148"/>
      <c r="AI78" s="149"/>
      <c r="AJ78" s="147"/>
      <c r="AK78" s="148"/>
      <c r="AL78" s="148"/>
      <c r="AM78" s="147"/>
      <c r="AN78" s="148"/>
      <c r="AO78" s="149"/>
    </row>
    <row r="79" spans="1:41" s="200" customFormat="1" x14ac:dyDescent="0.25"/>
    <row r="80" spans="1:41" s="200" customFormat="1" x14ac:dyDescent="0.25"/>
    <row r="81" spans="1:41" ht="15.6" x14ac:dyDescent="0.3">
      <c r="A81" s="200"/>
      <c r="B81" s="107" t="s">
        <v>543</v>
      </c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 t="s">
        <v>544</v>
      </c>
      <c r="S81" s="107"/>
      <c r="T81" s="107"/>
      <c r="U81" s="567" t="s">
        <v>545</v>
      </c>
      <c r="V81" s="567"/>
      <c r="W81" s="567"/>
      <c r="X81" s="567"/>
      <c r="Y81" s="567"/>
      <c r="Z81" s="567"/>
      <c r="AA81" s="567"/>
      <c r="AB81" s="567"/>
      <c r="AC81" s="200"/>
      <c r="AD81" s="200"/>
      <c r="AE81" s="200"/>
      <c r="AF81" s="200"/>
      <c r="AG81" s="200"/>
      <c r="AH81" s="200"/>
      <c r="AI81" s="200"/>
      <c r="AJ81" s="200"/>
      <c r="AK81" s="200"/>
      <c r="AL81" s="200"/>
      <c r="AM81" s="200"/>
      <c r="AN81" s="200"/>
      <c r="AO81" s="200"/>
    </row>
    <row r="82" spans="1:41" ht="15.6" x14ac:dyDescent="0.3">
      <c r="A82" s="200"/>
      <c r="B82" s="107" t="s">
        <v>546</v>
      </c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200"/>
      <c r="V82" s="200"/>
      <c r="W82" s="200"/>
      <c r="X82" s="200"/>
      <c r="Y82" s="200"/>
      <c r="Z82" s="200"/>
      <c r="AA82" s="200"/>
      <c r="AB82" s="200"/>
      <c r="AC82" s="200"/>
      <c r="AD82" s="200"/>
      <c r="AE82" s="200"/>
      <c r="AF82" s="200"/>
      <c r="AG82" s="200"/>
      <c r="AH82" s="200"/>
      <c r="AI82" s="200"/>
      <c r="AJ82" s="200"/>
      <c r="AK82" s="200"/>
      <c r="AL82" s="200"/>
      <c r="AM82" s="200"/>
      <c r="AN82" s="200"/>
      <c r="AO82" s="200"/>
    </row>
  </sheetData>
  <mergeCells count="228">
    <mergeCell ref="U81:AB81"/>
    <mergeCell ref="AD76:AF76"/>
    <mergeCell ref="AG76:AI76"/>
    <mergeCell ref="AJ76:AL76"/>
    <mergeCell ref="AM76:AO76"/>
    <mergeCell ref="A77:D77"/>
    <mergeCell ref="A78:D78"/>
    <mergeCell ref="AM75:AO75"/>
    <mergeCell ref="A76:D76"/>
    <mergeCell ref="F76:H76"/>
    <mergeCell ref="I76:K76"/>
    <mergeCell ref="L76:N76"/>
    <mergeCell ref="O76:Q76"/>
    <mergeCell ref="R76:T76"/>
    <mergeCell ref="U76:W76"/>
    <mergeCell ref="X76:Z76"/>
    <mergeCell ref="AA76:AC76"/>
    <mergeCell ref="U75:W75"/>
    <mergeCell ref="X75:Z75"/>
    <mergeCell ref="AA75:AC75"/>
    <mergeCell ref="AD75:AF75"/>
    <mergeCell ref="AG75:AI75"/>
    <mergeCell ref="AJ75:AL75"/>
    <mergeCell ref="AD74:AF74"/>
    <mergeCell ref="AG74:AI74"/>
    <mergeCell ref="AJ74:AL74"/>
    <mergeCell ref="AM74:AO74"/>
    <mergeCell ref="A75:D75"/>
    <mergeCell ref="F75:H75"/>
    <mergeCell ref="I75:K75"/>
    <mergeCell ref="L75:N75"/>
    <mergeCell ref="O75:Q75"/>
    <mergeCell ref="R75:T75"/>
    <mergeCell ref="L74:N74"/>
    <mergeCell ref="O74:Q74"/>
    <mergeCell ref="R74:T74"/>
    <mergeCell ref="U74:W74"/>
    <mergeCell ref="X74:Z74"/>
    <mergeCell ref="AA74:AC74"/>
    <mergeCell ref="B71:D71"/>
    <mergeCell ref="B72:D72"/>
    <mergeCell ref="B73:D73"/>
    <mergeCell ref="A74:D74"/>
    <mergeCell ref="F74:H74"/>
    <mergeCell ref="I74:K74"/>
    <mergeCell ref="AK61:AK62"/>
    <mergeCell ref="AL61:AL62"/>
    <mergeCell ref="AM61:AM62"/>
    <mergeCell ref="AN61:AN62"/>
    <mergeCell ref="AO61:AO62"/>
    <mergeCell ref="B64:D64"/>
    <mergeCell ref="AE61:AE62"/>
    <mergeCell ref="AF61:AF62"/>
    <mergeCell ref="AG61:AG62"/>
    <mergeCell ref="AH61:AH62"/>
    <mergeCell ref="AI61:AI62"/>
    <mergeCell ref="AJ61:AJ62"/>
    <mergeCell ref="Y61:Y62"/>
    <mergeCell ref="Z61:Z62"/>
    <mergeCell ref="AA61:AA62"/>
    <mergeCell ref="AB61:AB62"/>
    <mergeCell ref="AC61:AC62"/>
    <mergeCell ref="AD61:AD62"/>
    <mergeCell ref="S61:S62"/>
    <mergeCell ref="T61:T62"/>
    <mergeCell ref="U61:U62"/>
    <mergeCell ref="V61:V62"/>
    <mergeCell ref="W61:W62"/>
    <mergeCell ref="X61:X62"/>
    <mergeCell ref="M61:M62"/>
    <mergeCell ref="N61:N62"/>
    <mergeCell ref="O61:O62"/>
    <mergeCell ref="P61:P62"/>
    <mergeCell ref="Q61:Q62"/>
    <mergeCell ref="R61:R62"/>
    <mergeCell ref="G61:G62"/>
    <mergeCell ref="H61:H62"/>
    <mergeCell ref="I61:I62"/>
    <mergeCell ref="J61:J62"/>
    <mergeCell ref="K61:K62"/>
    <mergeCell ref="L61:L62"/>
    <mergeCell ref="B52:B54"/>
    <mergeCell ref="B55:B57"/>
    <mergeCell ref="B58:D60"/>
    <mergeCell ref="A61:A73"/>
    <mergeCell ref="B61:D63"/>
    <mergeCell ref="F61:F62"/>
    <mergeCell ref="B65:D66"/>
    <mergeCell ref="B67:D67"/>
    <mergeCell ref="B68:D69"/>
    <mergeCell ref="B70:D70"/>
    <mergeCell ref="AM43:AO43"/>
    <mergeCell ref="B44:C44"/>
    <mergeCell ref="B45:C45"/>
    <mergeCell ref="B46:C48"/>
    <mergeCell ref="D46:D48"/>
    <mergeCell ref="B49:C51"/>
    <mergeCell ref="D49:D51"/>
    <mergeCell ref="U43:W43"/>
    <mergeCell ref="X43:Z43"/>
    <mergeCell ref="AA43:AC43"/>
    <mergeCell ref="AD43:AF43"/>
    <mergeCell ref="AG43:AI43"/>
    <mergeCell ref="AJ43:AL43"/>
    <mergeCell ref="AM40:AO40"/>
    <mergeCell ref="A41:D41"/>
    <mergeCell ref="A42:D42"/>
    <mergeCell ref="A43:A60"/>
    <mergeCell ref="B43:C43"/>
    <mergeCell ref="F43:H43"/>
    <mergeCell ref="I43:K43"/>
    <mergeCell ref="L43:N43"/>
    <mergeCell ref="O43:Q43"/>
    <mergeCell ref="R43:T43"/>
    <mergeCell ref="U40:W40"/>
    <mergeCell ref="X40:Z40"/>
    <mergeCell ref="AA40:AC40"/>
    <mergeCell ref="AD40:AF40"/>
    <mergeCell ref="AG40:AI40"/>
    <mergeCell ref="AJ40:AL40"/>
    <mergeCell ref="A40:D40"/>
    <mergeCell ref="F40:H40"/>
    <mergeCell ref="I40:K40"/>
    <mergeCell ref="L40:N40"/>
    <mergeCell ref="O40:Q40"/>
    <mergeCell ref="R40:T40"/>
    <mergeCell ref="X39:Z39"/>
    <mergeCell ref="AA39:AC39"/>
    <mergeCell ref="AD39:AF39"/>
    <mergeCell ref="AG39:AI39"/>
    <mergeCell ref="AJ39:AL39"/>
    <mergeCell ref="AM39:AO39"/>
    <mergeCell ref="AG38:AI38"/>
    <mergeCell ref="AJ38:AL38"/>
    <mergeCell ref="AM38:AO38"/>
    <mergeCell ref="A39:D39"/>
    <mergeCell ref="F39:H39"/>
    <mergeCell ref="I39:K39"/>
    <mergeCell ref="L39:N39"/>
    <mergeCell ref="O39:Q39"/>
    <mergeCell ref="R39:T39"/>
    <mergeCell ref="U39:W39"/>
    <mergeCell ref="O38:Q38"/>
    <mergeCell ref="R38:T38"/>
    <mergeCell ref="U38:W38"/>
    <mergeCell ref="X38:Z38"/>
    <mergeCell ref="AA38:AC38"/>
    <mergeCell ref="AD38:AF38"/>
    <mergeCell ref="B36:D36"/>
    <mergeCell ref="B37:D37"/>
    <mergeCell ref="A38:D38"/>
    <mergeCell ref="F38:H38"/>
    <mergeCell ref="I38:K38"/>
    <mergeCell ref="L38:N38"/>
    <mergeCell ref="AL25:AL26"/>
    <mergeCell ref="AM25:AM26"/>
    <mergeCell ref="AN25:AN26"/>
    <mergeCell ref="AO25:AO26"/>
    <mergeCell ref="B28:D28"/>
    <mergeCell ref="B29:D30"/>
    <mergeCell ref="AF25:AF26"/>
    <mergeCell ref="AG25:AG26"/>
    <mergeCell ref="AH25:AH26"/>
    <mergeCell ref="AI25:AI26"/>
    <mergeCell ref="AJ25:AJ26"/>
    <mergeCell ref="AK25:AK26"/>
    <mergeCell ref="Z25:Z26"/>
    <mergeCell ref="AA25:AA26"/>
    <mergeCell ref="AB25:AB26"/>
    <mergeCell ref="AC25:AC26"/>
    <mergeCell ref="AD25:AD26"/>
    <mergeCell ref="AE25:AE26"/>
    <mergeCell ref="T25:T26"/>
    <mergeCell ref="U25:U26"/>
    <mergeCell ref="V25:V26"/>
    <mergeCell ref="W25:W26"/>
    <mergeCell ref="X25:X26"/>
    <mergeCell ref="Y25:Y26"/>
    <mergeCell ref="N25:N26"/>
    <mergeCell ref="O25:O26"/>
    <mergeCell ref="P25:P26"/>
    <mergeCell ref="Q25:Q26"/>
    <mergeCell ref="R25:R26"/>
    <mergeCell ref="S25:S26"/>
    <mergeCell ref="H25:H26"/>
    <mergeCell ref="I25:I26"/>
    <mergeCell ref="J25:J26"/>
    <mergeCell ref="K25:K26"/>
    <mergeCell ref="L25:L26"/>
    <mergeCell ref="M25:M26"/>
    <mergeCell ref="B19:B21"/>
    <mergeCell ref="B22:D24"/>
    <mergeCell ref="A25:A37"/>
    <mergeCell ref="B25:D27"/>
    <mergeCell ref="F25:F26"/>
    <mergeCell ref="G25:G26"/>
    <mergeCell ref="B31:D31"/>
    <mergeCell ref="B32:D33"/>
    <mergeCell ref="B34:D34"/>
    <mergeCell ref="B35:D35"/>
    <mergeCell ref="B9:C9"/>
    <mergeCell ref="B10:C12"/>
    <mergeCell ref="D10:D12"/>
    <mergeCell ref="B13:C15"/>
    <mergeCell ref="D13:D15"/>
    <mergeCell ref="B16:B18"/>
    <mergeCell ref="AA7:AC7"/>
    <mergeCell ref="AD7:AF7"/>
    <mergeCell ref="AG7:AI7"/>
    <mergeCell ref="AJ7:AL7"/>
    <mergeCell ref="AM7:AO7"/>
    <mergeCell ref="B8:C8"/>
    <mergeCell ref="AH6:AM6"/>
    <mergeCell ref="A7:A24"/>
    <mergeCell ref="B7:C7"/>
    <mergeCell ref="F7:H7"/>
    <mergeCell ref="I7:K7"/>
    <mergeCell ref="L7:N7"/>
    <mergeCell ref="O7:Q7"/>
    <mergeCell ref="R7:T7"/>
    <mergeCell ref="U7:W7"/>
    <mergeCell ref="X7:Z7"/>
    <mergeCell ref="AG1:AO1"/>
    <mergeCell ref="AG2:AO2"/>
    <mergeCell ref="M3:O3"/>
    <mergeCell ref="AG3:AO3"/>
    <mergeCell ref="M4:O4"/>
    <mergeCell ref="A5:AO5"/>
  </mergeCells>
  <printOptions horizontalCentered="1"/>
  <pageMargins left="0.78740157480314965" right="0.39370078740157483" top="0.78740157480314965" bottom="0.78740157480314965" header="0" footer="0"/>
  <pageSetup paperSize="9" scale="4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F39C7-DE01-4B46-B432-E887C27CEF69}">
  <dimension ref="A1:AO82"/>
  <sheetViews>
    <sheetView view="pageBreakPreview" zoomScale="73" zoomScaleNormal="73" zoomScaleSheetLayoutView="73" workbookViewId="0">
      <selection activeCell="E74" sqref="E74"/>
    </sheetView>
  </sheetViews>
  <sheetFormatPr defaultRowHeight="13.2" x14ac:dyDescent="0.25"/>
  <cols>
    <col min="1" max="1" width="3.109375" style="199" customWidth="1"/>
    <col min="2" max="2" width="12.6640625" style="199" customWidth="1"/>
    <col min="3" max="3" width="1" style="199" hidden="1" customWidth="1"/>
    <col min="4" max="4" width="7.88671875" style="199" bestFit="1" customWidth="1"/>
    <col min="5" max="5" width="11.33203125" style="199" customWidth="1"/>
    <col min="6" max="6" width="7.33203125" style="199" customWidth="1"/>
    <col min="7" max="7" width="6.88671875" style="199" customWidth="1"/>
    <col min="8" max="9" width="6.6640625" style="199" customWidth="1"/>
    <col min="10" max="10" width="7.88671875" style="199" customWidth="1"/>
    <col min="11" max="17" width="6.6640625" style="199" customWidth="1"/>
    <col min="18" max="18" width="7.44140625" style="199" customWidth="1"/>
    <col min="19" max="35" width="6.6640625" style="199" customWidth="1"/>
    <col min="36" max="36" width="7.33203125" style="199" customWidth="1"/>
    <col min="37" max="38" width="6.6640625" style="199" customWidth="1"/>
    <col min="39" max="39" width="7.33203125" style="199" customWidth="1"/>
    <col min="40" max="41" width="6.6640625" style="199" customWidth="1"/>
    <col min="42" max="256" width="8.88671875" style="199"/>
    <col min="257" max="257" width="3.109375" style="199" customWidth="1"/>
    <col min="258" max="258" width="12.6640625" style="199" customWidth="1"/>
    <col min="259" max="259" width="0" style="199" hidden="1" customWidth="1"/>
    <col min="260" max="260" width="7.88671875" style="199" bestFit="1" customWidth="1"/>
    <col min="261" max="261" width="11.33203125" style="199" customWidth="1"/>
    <col min="262" max="262" width="7.33203125" style="199" customWidth="1"/>
    <col min="263" max="263" width="6.88671875" style="199" customWidth="1"/>
    <col min="264" max="265" width="6.6640625" style="199" customWidth="1"/>
    <col min="266" max="266" width="7.88671875" style="199" customWidth="1"/>
    <col min="267" max="273" width="6.6640625" style="199" customWidth="1"/>
    <col min="274" max="274" width="7.44140625" style="199" customWidth="1"/>
    <col min="275" max="291" width="6.6640625" style="199" customWidth="1"/>
    <col min="292" max="292" width="7.33203125" style="199" customWidth="1"/>
    <col min="293" max="294" width="6.6640625" style="199" customWidth="1"/>
    <col min="295" max="295" width="7.33203125" style="199" customWidth="1"/>
    <col min="296" max="297" width="6.6640625" style="199" customWidth="1"/>
    <col min="298" max="512" width="8.88671875" style="199"/>
    <col min="513" max="513" width="3.109375" style="199" customWidth="1"/>
    <col min="514" max="514" width="12.6640625" style="199" customWidth="1"/>
    <col min="515" max="515" width="0" style="199" hidden="1" customWidth="1"/>
    <col min="516" max="516" width="7.88671875" style="199" bestFit="1" customWidth="1"/>
    <col min="517" max="517" width="11.33203125" style="199" customWidth="1"/>
    <col min="518" max="518" width="7.33203125" style="199" customWidth="1"/>
    <col min="519" max="519" width="6.88671875" style="199" customWidth="1"/>
    <col min="520" max="521" width="6.6640625" style="199" customWidth="1"/>
    <col min="522" max="522" width="7.88671875" style="199" customWidth="1"/>
    <col min="523" max="529" width="6.6640625" style="199" customWidth="1"/>
    <col min="530" max="530" width="7.44140625" style="199" customWidth="1"/>
    <col min="531" max="547" width="6.6640625" style="199" customWidth="1"/>
    <col min="548" max="548" width="7.33203125" style="199" customWidth="1"/>
    <col min="549" max="550" width="6.6640625" style="199" customWidth="1"/>
    <col min="551" max="551" width="7.33203125" style="199" customWidth="1"/>
    <col min="552" max="553" width="6.6640625" style="199" customWidth="1"/>
    <col min="554" max="768" width="8.88671875" style="199"/>
    <col min="769" max="769" width="3.109375" style="199" customWidth="1"/>
    <col min="770" max="770" width="12.6640625" style="199" customWidth="1"/>
    <col min="771" max="771" width="0" style="199" hidden="1" customWidth="1"/>
    <col min="772" max="772" width="7.88671875" style="199" bestFit="1" customWidth="1"/>
    <col min="773" max="773" width="11.33203125" style="199" customWidth="1"/>
    <col min="774" max="774" width="7.33203125" style="199" customWidth="1"/>
    <col min="775" max="775" width="6.88671875" style="199" customWidth="1"/>
    <col min="776" max="777" width="6.6640625" style="199" customWidth="1"/>
    <col min="778" max="778" width="7.88671875" style="199" customWidth="1"/>
    <col min="779" max="785" width="6.6640625" style="199" customWidth="1"/>
    <col min="786" max="786" width="7.44140625" style="199" customWidth="1"/>
    <col min="787" max="803" width="6.6640625" style="199" customWidth="1"/>
    <col min="804" max="804" width="7.33203125" style="199" customWidth="1"/>
    <col min="805" max="806" width="6.6640625" style="199" customWidth="1"/>
    <col min="807" max="807" width="7.33203125" style="199" customWidth="1"/>
    <col min="808" max="809" width="6.6640625" style="199" customWidth="1"/>
    <col min="810" max="1024" width="8.88671875" style="199"/>
    <col min="1025" max="1025" width="3.109375" style="199" customWidth="1"/>
    <col min="1026" max="1026" width="12.6640625" style="199" customWidth="1"/>
    <col min="1027" max="1027" width="0" style="199" hidden="1" customWidth="1"/>
    <col min="1028" max="1028" width="7.88671875" style="199" bestFit="1" customWidth="1"/>
    <col min="1029" max="1029" width="11.33203125" style="199" customWidth="1"/>
    <col min="1030" max="1030" width="7.33203125" style="199" customWidth="1"/>
    <col min="1031" max="1031" width="6.88671875" style="199" customWidth="1"/>
    <col min="1032" max="1033" width="6.6640625" style="199" customWidth="1"/>
    <col min="1034" max="1034" width="7.88671875" style="199" customWidth="1"/>
    <col min="1035" max="1041" width="6.6640625" style="199" customWidth="1"/>
    <col min="1042" max="1042" width="7.44140625" style="199" customWidth="1"/>
    <col min="1043" max="1059" width="6.6640625" style="199" customWidth="1"/>
    <col min="1060" max="1060" width="7.33203125" style="199" customWidth="1"/>
    <col min="1061" max="1062" width="6.6640625" style="199" customWidth="1"/>
    <col min="1063" max="1063" width="7.33203125" style="199" customWidth="1"/>
    <col min="1064" max="1065" width="6.6640625" style="199" customWidth="1"/>
    <col min="1066" max="1280" width="8.88671875" style="199"/>
    <col min="1281" max="1281" width="3.109375" style="199" customWidth="1"/>
    <col min="1282" max="1282" width="12.6640625" style="199" customWidth="1"/>
    <col min="1283" max="1283" width="0" style="199" hidden="1" customWidth="1"/>
    <col min="1284" max="1284" width="7.88671875" style="199" bestFit="1" customWidth="1"/>
    <col min="1285" max="1285" width="11.33203125" style="199" customWidth="1"/>
    <col min="1286" max="1286" width="7.33203125" style="199" customWidth="1"/>
    <col min="1287" max="1287" width="6.88671875" style="199" customWidth="1"/>
    <col min="1288" max="1289" width="6.6640625" style="199" customWidth="1"/>
    <col min="1290" max="1290" width="7.88671875" style="199" customWidth="1"/>
    <col min="1291" max="1297" width="6.6640625" style="199" customWidth="1"/>
    <col min="1298" max="1298" width="7.44140625" style="199" customWidth="1"/>
    <col min="1299" max="1315" width="6.6640625" style="199" customWidth="1"/>
    <col min="1316" max="1316" width="7.33203125" style="199" customWidth="1"/>
    <col min="1317" max="1318" width="6.6640625" style="199" customWidth="1"/>
    <col min="1319" max="1319" width="7.33203125" style="199" customWidth="1"/>
    <col min="1320" max="1321" width="6.6640625" style="199" customWidth="1"/>
    <col min="1322" max="1536" width="8.88671875" style="199"/>
    <col min="1537" max="1537" width="3.109375" style="199" customWidth="1"/>
    <col min="1538" max="1538" width="12.6640625" style="199" customWidth="1"/>
    <col min="1539" max="1539" width="0" style="199" hidden="1" customWidth="1"/>
    <col min="1540" max="1540" width="7.88671875" style="199" bestFit="1" customWidth="1"/>
    <col min="1541" max="1541" width="11.33203125" style="199" customWidth="1"/>
    <col min="1542" max="1542" width="7.33203125" style="199" customWidth="1"/>
    <col min="1543" max="1543" width="6.88671875" style="199" customWidth="1"/>
    <col min="1544" max="1545" width="6.6640625" style="199" customWidth="1"/>
    <col min="1546" max="1546" width="7.88671875" style="199" customWidth="1"/>
    <col min="1547" max="1553" width="6.6640625" style="199" customWidth="1"/>
    <col min="1554" max="1554" width="7.44140625" style="199" customWidth="1"/>
    <col min="1555" max="1571" width="6.6640625" style="199" customWidth="1"/>
    <col min="1572" max="1572" width="7.33203125" style="199" customWidth="1"/>
    <col min="1573" max="1574" width="6.6640625" style="199" customWidth="1"/>
    <col min="1575" max="1575" width="7.33203125" style="199" customWidth="1"/>
    <col min="1576" max="1577" width="6.6640625" style="199" customWidth="1"/>
    <col min="1578" max="1792" width="8.88671875" style="199"/>
    <col min="1793" max="1793" width="3.109375" style="199" customWidth="1"/>
    <col min="1794" max="1794" width="12.6640625" style="199" customWidth="1"/>
    <col min="1795" max="1795" width="0" style="199" hidden="1" customWidth="1"/>
    <col min="1796" max="1796" width="7.88671875" style="199" bestFit="1" customWidth="1"/>
    <col min="1797" max="1797" width="11.33203125" style="199" customWidth="1"/>
    <col min="1798" max="1798" width="7.33203125" style="199" customWidth="1"/>
    <col min="1799" max="1799" width="6.88671875" style="199" customWidth="1"/>
    <col min="1800" max="1801" width="6.6640625" style="199" customWidth="1"/>
    <col min="1802" max="1802" width="7.88671875" style="199" customWidth="1"/>
    <col min="1803" max="1809" width="6.6640625" style="199" customWidth="1"/>
    <col min="1810" max="1810" width="7.44140625" style="199" customWidth="1"/>
    <col min="1811" max="1827" width="6.6640625" style="199" customWidth="1"/>
    <col min="1828" max="1828" width="7.33203125" style="199" customWidth="1"/>
    <col min="1829" max="1830" width="6.6640625" style="199" customWidth="1"/>
    <col min="1831" max="1831" width="7.33203125" style="199" customWidth="1"/>
    <col min="1832" max="1833" width="6.6640625" style="199" customWidth="1"/>
    <col min="1834" max="2048" width="8.88671875" style="199"/>
    <col min="2049" max="2049" width="3.109375" style="199" customWidth="1"/>
    <col min="2050" max="2050" width="12.6640625" style="199" customWidth="1"/>
    <col min="2051" max="2051" width="0" style="199" hidden="1" customWidth="1"/>
    <col min="2052" max="2052" width="7.88671875" style="199" bestFit="1" customWidth="1"/>
    <col min="2053" max="2053" width="11.33203125" style="199" customWidth="1"/>
    <col min="2054" max="2054" width="7.33203125" style="199" customWidth="1"/>
    <col min="2055" max="2055" width="6.88671875" style="199" customWidth="1"/>
    <col min="2056" max="2057" width="6.6640625" style="199" customWidth="1"/>
    <col min="2058" max="2058" width="7.88671875" style="199" customWidth="1"/>
    <col min="2059" max="2065" width="6.6640625" style="199" customWidth="1"/>
    <col min="2066" max="2066" width="7.44140625" style="199" customWidth="1"/>
    <col min="2067" max="2083" width="6.6640625" style="199" customWidth="1"/>
    <col min="2084" max="2084" width="7.33203125" style="199" customWidth="1"/>
    <col min="2085" max="2086" width="6.6640625" style="199" customWidth="1"/>
    <col min="2087" max="2087" width="7.33203125" style="199" customWidth="1"/>
    <col min="2088" max="2089" width="6.6640625" style="199" customWidth="1"/>
    <col min="2090" max="2304" width="8.88671875" style="199"/>
    <col min="2305" max="2305" width="3.109375" style="199" customWidth="1"/>
    <col min="2306" max="2306" width="12.6640625" style="199" customWidth="1"/>
    <col min="2307" max="2307" width="0" style="199" hidden="1" customWidth="1"/>
    <col min="2308" max="2308" width="7.88671875" style="199" bestFit="1" customWidth="1"/>
    <col min="2309" max="2309" width="11.33203125" style="199" customWidth="1"/>
    <col min="2310" max="2310" width="7.33203125" style="199" customWidth="1"/>
    <col min="2311" max="2311" width="6.88671875" style="199" customWidth="1"/>
    <col min="2312" max="2313" width="6.6640625" style="199" customWidth="1"/>
    <col min="2314" max="2314" width="7.88671875" style="199" customWidth="1"/>
    <col min="2315" max="2321" width="6.6640625" style="199" customWidth="1"/>
    <col min="2322" max="2322" width="7.44140625" style="199" customWidth="1"/>
    <col min="2323" max="2339" width="6.6640625" style="199" customWidth="1"/>
    <col min="2340" max="2340" width="7.33203125" style="199" customWidth="1"/>
    <col min="2341" max="2342" width="6.6640625" style="199" customWidth="1"/>
    <col min="2343" max="2343" width="7.33203125" style="199" customWidth="1"/>
    <col min="2344" max="2345" width="6.6640625" style="199" customWidth="1"/>
    <col min="2346" max="2560" width="8.88671875" style="199"/>
    <col min="2561" max="2561" width="3.109375" style="199" customWidth="1"/>
    <col min="2562" max="2562" width="12.6640625" style="199" customWidth="1"/>
    <col min="2563" max="2563" width="0" style="199" hidden="1" customWidth="1"/>
    <col min="2564" max="2564" width="7.88671875" style="199" bestFit="1" customWidth="1"/>
    <col min="2565" max="2565" width="11.33203125" style="199" customWidth="1"/>
    <col min="2566" max="2566" width="7.33203125" style="199" customWidth="1"/>
    <col min="2567" max="2567" width="6.88671875" style="199" customWidth="1"/>
    <col min="2568" max="2569" width="6.6640625" style="199" customWidth="1"/>
    <col min="2570" max="2570" width="7.88671875" style="199" customWidth="1"/>
    <col min="2571" max="2577" width="6.6640625" style="199" customWidth="1"/>
    <col min="2578" max="2578" width="7.44140625" style="199" customWidth="1"/>
    <col min="2579" max="2595" width="6.6640625" style="199" customWidth="1"/>
    <col min="2596" max="2596" width="7.33203125" style="199" customWidth="1"/>
    <col min="2597" max="2598" width="6.6640625" style="199" customWidth="1"/>
    <col min="2599" max="2599" width="7.33203125" style="199" customWidth="1"/>
    <col min="2600" max="2601" width="6.6640625" style="199" customWidth="1"/>
    <col min="2602" max="2816" width="8.88671875" style="199"/>
    <col min="2817" max="2817" width="3.109375" style="199" customWidth="1"/>
    <col min="2818" max="2818" width="12.6640625" style="199" customWidth="1"/>
    <col min="2819" max="2819" width="0" style="199" hidden="1" customWidth="1"/>
    <col min="2820" max="2820" width="7.88671875" style="199" bestFit="1" customWidth="1"/>
    <col min="2821" max="2821" width="11.33203125" style="199" customWidth="1"/>
    <col min="2822" max="2822" width="7.33203125" style="199" customWidth="1"/>
    <col min="2823" max="2823" width="6.88671875" style="199" customWidth="1"/>
    <col min="2824" max="2825" width="6.6640625" style="199" customWidth="1"/>
    <col min="2826" max="2826" width="7.88671875" style="199" customWidth="1"/>
    <col min="2827" max="2833" width="6.6640625" style="199" customWidth="1"/>
    <col min="2834" max="2834" width="7.44140625" style="199" customWidth="1"/>
    <col min="2835" max="2851" width="6.6640625" style="199" customWidth="1"/>
    <col min="2852" max="2852" width="7.33203125" style="199" customWidth="1"/>
    <col min="2853" max="2854" width="6.6640625" style="199" customWidth="1"/>
    <col min="2855" max="2855" width="7.33203125" style="199" customWidth="1"/>
    <col min="2856" max="2857" width="6.6640625" style="199" customWidth="1"/>
    <col min="2858" max="3072" width="8.88671875" style="199"/>
    <col min="3073" max="3073" width="3.109375" style="199" customWidth="1"/>
    <col min="3074" max="3074" width="12.6640625" style="199" customWidth="1"/>
    <col min="3075" max="3075" width="0" style="199" hidden="1" customWidth="1"/>
    <col min="3076" max="3076" width="7.88671875" style="199" bestFit="1" customWidth="1"/>
    <col min="3077" max="3077" width="11.33203125" style="199" customWidth="1"/>
    <col min="3078" max="3078" width="7.33203125" style="199" customWidth="1"/>
    <col min="3079" max="3079" width="6.88671875" style="199" customWidth="1"/>
    <col min="3080" max="3081" width="6.6640625" style="199" customWidth="1"/>
    <col min="3082" max="3082" width="7.88671875" style="199" customWidth="1"/>
    <col min="3083" max="3089" width="6.6640625" style="199" customWidth="1"/>
    <col min="3090" max="3090" width="7.44140625" style="199" customWidth="1"/>
    <col min="3091" max="3107" width="6.6640625" style="199" customWidth="1"/>
    <col min="3108" max="3108" width="7.33203125" style="199" customWidth="1"/>
    <col min="3109" max="3110" width="6.6640625" style="199" customWidth="1"/>
    <col min="3111" max="3111" width="7.33203125" style="199" customWidth="1"/>
    <col min="3112" max="3113" width="6.6640625" style="199" customWidth="1"/>
    <col min="3114" max="3328" width="8.88671875" style="199"/>
    <col min="3329" max="3329" width="3.109375" style="199" customWidth="1"/>
    <col min="3330" max="3330" width="12.6640625" style="199" customWidth="1"/>
    <col min="3331" max="3331" width="0" style="199" hidden="1" customWidth="1"/>
    <col min="3332" max="3332" width="7.88671875" style="199" bestFit="1" customWidth="1"/>
    <col min="3333" max="3333" width="11.33203125" style="199" customWidth="1"/>
    <col min="3334" max="3334" width="7.33203125" style="199" customWidth="1"/>
    <col min="3335" max="3335" width="6.88671875" style="199" customWidth="1"/>
    <col min="3336" max="3337" width="6.6640625" style="199" customWidth="1"/>
    <col min="3338" max="3338" width="7.88671875" style="199" customWidth="1"/>
    <col min="3339" max="3345" width="6.6640625" style="199" customWidth="1"/>
    <col min="3346" max="3346" width="7.44140625" style="199" customWidth="1"/>
    <col min="3347" max="3363" width="6.6640625" style="199" customWidth="1"/>
    <col min="3364" max="3364" width="7.33203125" style="199" customWidth="1"/>
    <col min="3365" max="3366" width="6.6640625" style="199" customWidth="1"/>
    <col min="3367" max="3367" width="7.33203125" style="199" customWidth="1"/>
    <col min="3368" max="3369" width="6.6640625" style="199" customWidth="1"/>
    <col min="3370" max="3584" width="8.88671875" style="199"/>
    <col min="3585" max="3585" width="3.109375" style="199" customWidth="1"/>
    <col min="3586" max="3586" width="12.6640625" style="199" customWidth="1"/>
    <col min="3587" max="3587" width="0" style="199" hidden="1" customWidth="1"/>
    <col min="3588" max="3588" width="7.88671875" style="199" bestFit="1" customWidth="1"/>
    <col min="3589" max="3589" width="11.33203125" style="199" customWidth="1"/>
    <col min="3590" max="3590" width="7.33203125" style="199" customWidth="1"/>
    <col min="3591" max="3591" width="6.88671875" style="199" customWidth="1"/>
    <col min="3592" max="3593" width="6.6640625" style="199" customWidth="1"/>
    <col min="3594" max="3594" width="7.88671875" style="199" customWidth="1"/>
    <col min="3595" max="3601" width="6.6640625" style="199" customWidth="1"/>
    <col min="3602" max="3602" width="7.44140625" style="199" customWidth="1"/>
    <col min="3603" max="3619" width="6.6640625" style="199" customWidth="1"/>
    <col min="3620" max="3620" width="7.33203125" style="199" customWidth="1"/>
    <col min="3621" max="3622" width="6.6640625" style="199" customWidth="1"/>
    <col min="3623" max="3623" width="7.33203125" style="199" customWidth="1"/>
    <col min="3624" max="3625" width="6.6640625" style="199" customWidth="1"/>
    <col min="3626" max="3840" width="8.88671875" style="199"/>
    <col min="3841" max="3841" width="3.109375" style="199" customWidth="1"/>
    <col min="3842" max="3842" width="12.6640625" style="199" customWidth="1"/>
    <col min="3843" max="3843" width="0" style="199" hidden="1" customWidth="1"/>
    <col min="3844" max="3844" width="7.88671875" style="199" bestFit="1" customWidth="1"/>
    <col min="3845" max="3845" width="11.33203125" style="199" customWidth="1"/>
    <col min="3846" max="3846" width="7.33203125" style="199" customWidth="1"/>
    <col min="3847" max="3847" width="6.88671875" style="199" customWidth="1"/>
    <col min="3848" max="3849" width="6.6640625" style="199" customWidth="1"/>
    <col min="3850" max="3850" width="7.88671875" style="199" customWidth="1"/>
    <col min="3851" max="3857" width="6.6640625" style="199" customWidth="1"/>
    <col min="3858" max="3858" width="7.44140625" style="199" customWidth="1"/>
    <col min="3859" max="3875" width="6.6640625" style="199" customWidth="1"/>
    <col min="3876" max="3876" width="7.33203125" style="199" customWidth="1"/>
    <col min="3877" max="3878" width="6.6640625" style="199" customWidth="1"/>
    <col min="3879" max="3879" width="7.33203125" style="199" customWidth="1"/>
    <col min="3880" max="3881" width="6.6640625" style="199" customWidth="1"/>
    <col min="3882" max="4096" width="8.88671875" style="199"/>
    <col min="4097" max="4097" width="3.109375" style="199" customWidth="1"/>
    <col min="4098" max="4098" width="12.6640625" style="199" customWidth="1"/>
    <col min="4099" max="4099" width="0" style="199" hidden="1" customWidth="1"/>
    <col min="4100" max="4100" width="7.88671875" style="199" bestFit="1" customWidth="1"/>
    <col min="4101" max="4101" width="11.33203125" style="199" customWidth="1"/>
    <col min="4102" max="4102" width="7.33203125" style="199" customWidth="1"/>
    <col min="4103" max="4103" width="6.88671875" style="199" customWidth="1"/>
    <col min="4104" max="4105" width="6.6640625" style="199" customWidth="1"/>
    <col min="4106" max="4106" width="7.88671875" style="199" customWidth="1"/>
    <col min="4107" max="4113" width="6.6640625" style="199" customWidth="1"/>
    <col min="4114" max="4114" width="7.44140625" style="199" customWidth="1"/>
    <col min="4115" max="4131" width="6.6640625" style="199" customWidth="1"/>
    <col min="4132" max="4132" width="7.33203125" style="199" customWidth="1"/>
    <col min="4133" max="4134" width="6.6640625" style="199" customWidth="1"/>
    <col min="4135" max="4135" width="7.33203125" style="199" customWidth="1"/>
    <col min="4136" max="4137" width="6.6640625" style="199" customWidth="1"/>
    <col min="4138" max="4352" width="8.88671875" style="199"/>
    <col min="4353" max="4353" width="3.109375" style="199" customWidth="1"/>
    <col min="4354" max="4354" width="12.6640625" style="199" customWidth="1"/>
    <col min="4355" max="4355" width="0" style="199" hidden="1" customWidth="1"/>
    <col min="4356" max="4356" width="7.88671875" style="199" bestFit="1" customWidth="1"/>
    <col min="4357" max="4357" width="11.33203125" style="199" customWidth="1"/>
    <col min="4358" max="4358" width="7.33203125" style="199" customWidth="1"/>
    <col min="4359" max="4359" width="6.88671875" style="199" customWidth="1"/>
    <col min="4360" max="4361" width="6.6640625" style="199" customWidth="1"/>
    <col min="4362" max="4362" width="7.88671875" style="199" customWidth="1"/>
    <col min="4363" max="4369" width="6.6640625" style="199" customWidth="1"/>
    <col min="4370" max="4370" width="7.44140625" style="199" customWidth="1"/>
    <col min="4371" max="4387" width="6.6640625" style="199" customWidth="1"/>
    <col min="4388" max="4388" width="7.33203125" style="199" customWidth="1"/>
    <col min="4389" max="4390" width="6.6640625" style="199" customWidth="1"/>
    <col min="4391" max="4391" width="7.33203125" style="199" customWidth="1"/>
    <col min="4392" max="4393" width="6.6640625" style="199" customWidth="1"/>
    <col min="4394" max="4608" width="8.88671875" style="199"/>
    <col min="4609" max="4609" width="3.109375" style="199" customWidth="1"/>
    <col min="4610" max="4610" width="12.6640625" style="199" customWidth="1"/>
    <col min="4611" max="4611" width="0" style="199" hidden="1" customWidth="1"/>
    <col min="4612" max="4612" width="7.88671875" style="199" bestFit="1" customWidth="1"/>
    <col min="4613" max="4613" width="11.33203125" style="199" customWidth="1"/>
    <col min="4614" max="4614" width="7.33203125" style="199" customWidth="1"/>
    <col min="4615" max="4615" width="6.88671875" style="199" customWidth="1"/>
    <col min="4616" max="4617" width="6.6640625" style="199" customWidth="1"/>
    <col min="4618" max="4618" width="7.88671875" style="199" customWidth="1"/>
    <col min="4619" max="4625" width="6.6640625" style="199" customWidth="1"/>
    <col min="4626" max="4626" width="7.44140625" style="199" customWidth="1"/>
    <col min="4627" max="4643" width="6.6640625" style="199" customWidth="1"/>
    <col min="4644" max="4644" width="7.33203125" style="199" customWidth="1"/>
    <col min="4645" max="4646" width="6.6640625" style="199" customWidth="1"/>
    <col min="4647" max="4647" width="7.33203125" style="199" customWidth="1"/>
    <col min="4648" max="4649" width="6.6640625" style="199" customWidth="1"/>
    <col min="4650" max="4864" width="8.88671875" style="199"/>
    <col min="4865" max="4865" width="3.109375" style="199" customWidth="1"/>
    <col min="4866" max="4866" width="12.6640625" style="199" customWidth="1"/>
    <col min="4867" max="4867" width="0" style="199" hidden="1" customWidth="1"/>
    <col min="4868" max="4868" width="7.88671875" style="199" bestFit="1" customWidth="1"/>
    <col min="4869" max="4869" width="11.33203125" style="199" customWidth="1"/>
    <col min="4870" max="4870" width="7.33203125" style="199" customWidth="1"/>
    <col min="4871" max="4871" width="6.88671875" style="199" customWidth="1"/>
    <col min="4872" max="4873" width="6.6640625" style="199" customWidth="1"/>
    <col min="4874" max="4874" width="7.88671875" style="199" customWidth="1"/>
    <col min="4875" max="4881" width="6.6640625" style="199" customWidth="1"/>
    <col min="4882" max="4882" width="7.44140625" style="199" customWidth="1"/>
    <col min="4883" max="4899" width="6.6640625" style="199" customWidth="1"/>
    <col min="4900" max="4900" width="7.33203125" style="199" customWidth="1"/>
    <col min="4901" max="4902" width="6.6640625" style="199" customWidth="1"/>
    <col min="4903" max="4903" width="7.33203125" style="199" customWidth="1"/>
    <col min="4904" max="4905" width="6.6640625" style="199" customWidth="1"/>
    <col min="4906" max="5120" width="8.88671875" style="199"/>
    <col min="5121" max="5121" width="3.109375" style="199" customWidth="1"/>
    <col min="5122" max="5122" width="12.6640625" style="199" customWidth="1"/>
    <col min="5123" max="5123" width="0" style="199" hidden="1" customWidth="1"/>
    <col min="5124" max="5124" width="7.88671875" style="199" bestFit="1" customWidth="1"/>
    <col min="5125" max="5125" width="11.33203125" style="199" customWidth="1"/>
    <col min="5126" max="5126" width="7.33203125" style="199" customWidth="1"/>
    <col min="5127" max="5127" width="6.88671875" style="199" customWidth="1"/>
    <col min="5128" max="5129" width="6.6640625" style="199" customWidth="1"/>
    <col min="5130" max="5130" width="7.88671875" style="199" customWidth="1"/>
    <col min="5131" max="5137" width="6.6640625" style="199" customWidth="1"/>
    <col min="5138" max="5138" width="7.44140625" style="199" customWidth="1"/>
    <col min="5139" max="5155" width="6.6640625" style="199" customWidth="1"/>
    <col min="5156" max="5156" width="7.33203125" style="199" customWidth="1"/>
    <col min="5157" max="5158" width="6.6640625" style="199" customWidth="1"/>
    <col min="5159" max="5159" width="7.33203125" style="199" customWidth="1"/>
    <col min="5160" max="5161" width="6.6640625" style="199" customWidth="1"/>
    <col min="5162" max="5376" width="8.88671875" style="199"/>
    <col min="5377" max="5377" width="3.109375" style="199" customWidth="1"/>
    <col min="5378" max="5378" width="12.6640625" style="199" customWidth="1"/>
    <col min="5379" max="5379" width="0" style="199" hidden="1" customWidth="1"/>
    <col min="5380" max="5380" width="7.88671875" style="199" bestFit="1" customWidth="1"/>
    <col min="5381" max="5381" width="11.33203125" style="199" customWidth="1"/>
    <col min="5382" max="5382" width="7.33203125" style="199" customWidth="1"/>
    <col min="5383" max="5383" width="6.88671875" style="199" customWidth="1"/>
    <col min="5384" max="5385" width="6.6640625" style="199" customWidth="1"/>
    <col min="5386" max="5386" width="7.88671875" style="199" customWidth="1"/>
    <col min="5387" max="5393" width="6.6640625" style="199" customWidth="1"/>
    <col min="5394" max="5394" width="7.44140625" style="199" customWidth="1"/>
    <col min="5395" max="5411" width="6.6640625" style="199" customWidth="1"/>
    <col min="5412" max="5412" width="7.33203125" style="199" customWidth="1"/>
    <col min="5413" max="5414" width="6.6640625" style="199" customWidth="1"/>
    <col min="5415" max="5415" width="7.33203125" style="199" customWidth="1"/>
    <col min="5416" max="5417" width="6.6640625" style="199" customWidth="1"/>
    <col min="5418" max="5632" width="8.88671875" style="199"/>
    <col min="5633" max="5633" width="3.109375" style="199" customWidth="1"/>
    <col min="5634" max="5634" width="12.6640625" style="199" customWidth="1"/>
    <col min="5635" max="5635" width="0" style="199" hidden="1" customWidth="1"/>
    <col min="5636" max="5636" width="7.88671875" style="199" bestFit="1" customWidth="1"/>
    <col min="5637" max="5637" width="11.33203125" style="199" customWidth="1"/>
    <col min="5638" max="5638" width="7.33203125" style="199" customWidth="1"/>
    <col min="5639" max="5639" width="6.88671875" style="199" customWidth="1"/>
    <col min="5640" max="5641" width="6.6640625" style="199" customWidth="1"/>
    <col min="5642" max="5642" width="7.88671875" style="199" customWidth="1"/>
    <col min="5643" max="5649" width="6.6640625" style="199" customWidth="1"/>
    <col min="5650" max="5650" width="7.44140625" style="199" customWidth="1"/>
    <col min="5651" max="5667" width="6.6640625" style="199" customWidth="1"/>
    <col min="5668" max="5668" width="7.33203125" style="199" customWidth="1"/>
    <col min="5669" max="5670" width="6.6640625" style="199" customWidth="1"/>
    <col min="5671" max="5671" width="7.33203125" style="199" customWidth="1"/>
    <col min="5672" max="5673" width="6.6640625" style="199" customWidth="1"/>
    <col min="5674" max="5888" width="8.88671875" style="199"/>
    <col min="5889" max="5889" width="3.109375" style="199" customWidth="1"/>
    <col min="5890" max="5890" width="12.6640625" style="199" customWidth="1"/>
    <col min="5891" max="5891" width="0" style="199" hidden="1" customWidth="1"/>
    <col min="5892" max="5892" width="7.88671875" style="199" bestFit="1" customWidth="1"/>
    <col min="5893" max="5893" width="11.33203125" style="199" customWidth="1"/>
    <col min="5894" max="5894" width="7.33203125" style="199" customWidth="1"/>
    <col min="5895" max="5895" width="6.88671875" style="199" customWidth="1"/>
    <col min="5896" max="5897" width="6.6640625" style="199" customWidth="1"/>
    <col min="5898" max="5898" width="7.88671875" style="199" customWidth="1"/>
    <col min="5899" max="5905" width="6.6640625" style="199" customWidth="1"/>
    <col min="5906" max="5906" width="7.44140625" style="199" customWidth="1"/>
    <col min="5907" max="5923" width="6.6640625" style="199" customWidth="1"/>
    <col min="5924" max="5924" width="7.33203125" style="199" customWidth="1"/>
    <col min="5925" max="5926" width="6.6640625" style="199" customWidth="1"/>
    <col min="5927" max="5927" width="7.33203125" style="199" customWidth="1"/>
    <col min="5928" max="5929" width="6.6640625" style="199" customWidth="1"/>
    <col min="5930" max="6144" width="8.88671875" style="199"/>
    <col min="6145" max="6145" width="3.109375" style="199" customWidth="1"/>
    <col min="6146" max="6146" width="12.6640625" style="199" customWidth="1"/>
    <col min="6147" max="6147" width="0" style="199" hidden="1" customWidth="1"/>
    <col min="6148" max="6148" width="7.88671875" style="199" bestFit="1" customWidth="1"/>
    <col min="6149" max="6149" width="11.33203125" style="199" customWidth="1"/>
    <col min="6150" max="6150" width="7.33203125" style="199" customWidth="1"/>
    <col min="6151" max="6151" width="6.88671875" style="199" customWidth="1"/>
    <col min="6152" max="6153" width="6.6640625" style="199" customWidth="1"/>
    <col min="6154" max="6154" width="7.88671875" style="199" customWidth="1"/>
    <col min="6155" max="6161" width="6.6640625" style="199" customWidth="1"/>
    <col min="6162" max="6162" width="7.44140625" style="199" customWidth="1"/>
    <col min="6163" max="6179" width="6.6640625" style="199" customWidth="1"/>
    <col min="6180" max="6180" width="7.33203125" style="199" customWidth="1"/>
    <col min="6181" max="6182" width="6.6640625" style="199" customWidth="1"/>
    <col min="6183" max="6183" width="7.33203125" style="199" customWidth="1"/>
    <col min="6184" max="6185" width="6.6640625" style="199" customWidth="1"/>
    <col min="6186" max="6400" width="8.88671875" style="199"/>
    <col min="6401" max="6401" width="3.109375" style="199" customWidth="1"/>
    <col min="6402" max="6402" width="12.6640625" style="199" customWidth="1"/>
    <col min="6403" max="6403" width="0" style="199" hidden="1" customWidth="1"/>
    <col min="6404" max="6404" width="7.88671875" style="199" bestFit="1" customWidth="1"/>
    <col min="6405" max="6405" width="11.33203125" style="199" customWidth="1"/>
    <col min="6406" max="6406" width="7.33203125" style="199" customWidth="1"/>
    <col min="6407" max="6407" width="6.88671875" style="199" customWidth="1"/>
    <col min="6408" max="6409" width="6.6640625" style="199" customWidth="1"/>
    <col min="6410" max="6410" width="7.88671875" style="199" customWidth="1"/>
    <col min="6411" max="6417" width="6.6640625" style="199" customWidth="1"/>
    <col min="6418" max="6418" width="7.44140625" style="199" customWidth="1"/>
    <col min="6419" max="6435" width="6.6640625" style="199" customWidth="1"/>
    <col min="6436" max="6436" width="7.33203125" style="199" customWidth="1"/>
    <col min="6437" max="6438" width="6.6640625" style="199" customWidth="1"/>
    <col min="6439" max="6439" width="7.33203125" style="199" customWidth="1"/>
    <col min="6440" max="6441" width="6.6640625" style="199" customWidth="1"/>
    <col min="6442" max="6656" width="8.88671875" style="199"/>
    <col min="6657" max="6657" width="3.109375" style="199" customWidth="1"/>
    <col min="6658" max="6658" width="12.6640625" style="199" customWidth="1"/>
    <col min="6659" max="6659" width="0" style="199" hidden="1" customWidth="1"/>
    <col min="6660" max="6660" width="7.88671875" style="199" bestFit="1" customWidth="1"/>
    <col min="6661" max="6661" width="11.33203125" style="199" customWidth="1"/>
    <col min="6662" max="6662" width="7.33203125" style="199" customWidth="1"/>
    <col min="6663" max="6663" width="6.88671875" style="199" customWidth="1"/>
    <col min="6664" max="6665" width="6.6640625" style="199" customWidth="1"/>
    <col min="6666" max="6666" width="7.88671875" style="199" customWidth="1"/>
    <col min="6667" max="6673" width="6.6640625" style="199" customWidth="1"/>
    <col min="6674" max="6674" width="7.44140625" style="199" customWidth="1"/>
    <col min="6675" max="6691" width="6.6640625" style="199" customWidth="1"/>
    <col min="6692" max="6692" width="7.33203125" style="199" customWidth="1"/>
    <col min="6693" max="6694" width="6.6640625" style="199" customWidth="1"/>
    <col min="6695" max="6695" width="7.33203125" style="199" customWidth="1"/>
    <col min="6696" max="6697" width="6.6640625" style="199" customWidth="1"/>
    <col min="6698" max="6912" width="8.88671875" style="199"/>
    <col min="6913" max="6913" width="3.109375" style="199" customWidth="1"/>
    <col min="6914" max="6914" width="12.6640625" style="199" customWidth="1"/>
    <col min="6915" max="6915" width="0" style="199" hidden="1" customWidth="1"/>
    <col min="6916" max="6916" width="7.88671875" style="199" bestFit="1" customWidth="1"/>
    <col min="6917" max="6917" width="11.33203125" style="199" customWidth="1"/>
    <col min="6918" max="6918" width="7.33203125" style="199" customWidth="1"/>
    <col min="6919" max="6919" width="6.88671875" style="199" customWidth="1"/>
    <col min="6920" max="6921" width="6.6640625" style="199" customWidth="1"/>
    <col min="6922" max="6922" width="7.88671875" style="199" customWidth="1"/>
    <col min="6923" max="6929" width="6.6640625" style="199" customWidth="1"/>
    <col min="6930" max="6930" width="7.44140625" style="199" customWidth="1"/>
    <col min="6931" max="6947" width="6.6640625" style="199" customWidth="1"/>
    <col min="6948" max="6948" width="7.33203125" style="199" customWidth="1"/>
    <col min="6949" max="6950" width="6.6640625" style="199" customWidth="1"/>
    <col min="6951" max="6951" width="7.33203125" style="199" customWidth="1"/>
    <col min="6952" max="6953" width="6.6640625" style="199" customWidth="1"/>
    <col min="6954" max="7168" width="8.88671875" style="199"/>
    <col min="7169" max="7169" width="3.109375" style="199" customWidth="1"/>
    <col min="7170" max="7170" width="12.6640625" style="199" customWidth="1"/>
    <col min="7171" max="7171" width="0" style="199" hidden="1" customWidth="1"/>
    <col min="7172" max="7172" width="7.88671875" style="199" bestFit="1" customWidth="1"/>
    <col min="7173" max="7173" width="11.33203125" style="199" customWidth="1"/>
    <col min="7174" max="7174" width="7.33203125" style="199" customWidth="1"/>
    <col min="7175" max="7175" width="6.88671875" style="199" customWidth="1"/>
    <col min="7176" max="7177" width="6.6640625" style="199" customWidth="1"/>
    <col min="7178" max="7178" width="7.88671875" style="199" customWidth="1"/>
    <col min="7179" max="7185" width="6.6640625" style="199" customWidth="1"/>
    <col min="7186" max="7186" width="7.44140625" style="199" customWidth="1"/>
    <col min="7187" max="7203" width="6.6640625" style="199" customWidth="1"/>
    <col min="7204" max="7204" width="7.33203125" style="199" customWidth="1"/>
    <col min="7205" max="7206" width="6.6640625" style="199" customWidth="1"/>
    <col min="7207" max="7207" width="7.33203125" style="199" customWidth="1"/>
    <col min="7208" max="7209" width="6.6640625" style="199" customWidth="1"/>
    <col min="7210" max="7424" width="8.88671875" style="199"/>
    <col min="7425" max="7425" width="3.109375" style="199" customWidth="1"/>
    <col min="7426" max="7426" width="12.6640625" style="199" customWidth="1"/>
    <col min="7427" max="7427" width="0" style="199" hidden="1" customWidth="1"/>
    <col min="7428" max="7428" width="7.88671875" style="199" bestFit="1" customWidth="1"/>
    <col min="7429" max="7429" width="11.33203125" style="199" customWidth="1"/>
    <col min="7430" max="7430" width="7.33203125" style="199" customWidth="1"/>
    <col min="7431" max="7431" width="6.88671875" style="199" customWidth="1"/>
    <col min="7432" max="7433" width="6.6640625" style="199" customWidth="1"/>
    <col min="7434" max="7434" width="7.88671875" style="199" customWidth="1"/>
    <col min="7435" max="7441" width="6.6640625" style="199" customWidth="1"/>
    <col min="7442" max="7442" width="7.44140625" style="199" customWidth="1"/>
    <col min="7443" max="7459" width="6.6640625" style="199" customWidth="1"/>
    <col min="7460" max="7460" width="7.33203125" style="199" customWidth="1"/>
    <col min="7461" max="7462" width="6.6640625" style="199" customWidth="1"/>
    <col min="7463" max="7463" width="7.33203125" style="199" customWidth="1"/>
    <col min="7464" max="7465" width="6.6640625" style="199" customWidth="1"/>
    <col min="7466" max="7680" width="8.88671875" style="199"/>
    <col min="7681" max="7681" width="3.109375" style="199" customWidth="1"/>
    <col min="7682" max="7682" width="12.6640625" style="199" customWidth="1"/>
    <col min="7683" max="7683" width="0" style="199" hidden="1" customWidth="1"/>
    <col min="7684" max="7684" width="7.88671875" style="199" bestFit="1" customWidth="1"/>
    <col min="7685" max="7685" width="11.33203125" style="199" customWidth="1"/>
    <col min="7686" max="7686" width="7.33203125" style="199" customWidth="1"/>
    <col min="7687" max="7687" width="6.88671875" style="199" customWidth="1"/>
    <col min="7688" max="7689" width="6.6640625" style="199" customWidth="1"/>
    <col min="7690" max="7690" width="7.88671875" style="199" customWidth="1"/>
    <col min="7691" max="7697" width="6.6640625" style="199" customWidth="1"/>
    <col min="7698" max="7698" width="7.44140625" style="199" customWidth="1"/>
    <col min="7699" max="7715" width="6.6640625" style="199" customWidth="1"/>
    <col min="7716" max="7716" width="7.33203125" style="199" customWidth="1"/>
    <col min="7717" max="7718" width="6.6640625" style="199" customWidth="1"/>
    <col min="7719" max="7719" width="7.33203125" style="199" customWidth="1"/>
    <col min="7720" max="7721" width="6.6640625" style="199" customWidth="1"/>
    <col min="7722" max="7936" width="8.88671875" style="199"/>
    <col min="7937" max="7937" width="3.109375" style="199" customWidth="1"/>
    <col min="7938" max="7938" width="12.6640625" style="199" customWidth="1"/>
    <col min="7939" max="7939" width="0" style="199" hidden="1" customWidth="1"/>
    <col min="7940" max="7940" width="7.88671875" style="199" bestFit="1" customWidth="1"/>
    <col min="7941" max="7941" width="11.33203125" style="199" customWidth="1"/>
    <col min="7942" max="7942" width="7.33203125" style="199" customWidth="1"/>
    <col min="7943" max="7943" width="6.88671875" style="199" customWidth="1"/>
    <col min="7944" max="7945" width="6.6640625" style="199" customWidth="1"/>
    <col min="7946" max="7946" width="7.88671875" style="199" customWidth="1"/>
    <col min="7947" max="7953" width="6.6640625" style="199" customWidth="1"/>
    <col min="7954" max="7954" width="7.44140625" style="199" customWidth="1"/>
    <col min="7955" max="7971" width="6.6640625" style="199" customWidth="1"/>
    <col min="7972" max="7972" width="7.33203125" style="199" customWidth="1"/>
    <col min="7973" max="7974" width="6.6640625" style="199" customWidth="1"/>
    <col min="7975" max="7975" width="7.33203125" style="199" customWidth="1"/>
    <col min="7976" max="7977" width="6.6640625" style="199" customWidth="1"/>
    <col min="7978" max="8192" width="8.88671875" style="199"/>
    <col min="8193" max="8193" width="3.109375" style="199" customWidth="1"/>
    <col min="8194" max="8194" width="12.6640625" style="199" customWidth="1"/>
    <col min="8195" max="8195" width="0" style="199" hidden="1" customWidth="1"/>
    <col min="8196" max="8196" width="7.88671875" style="199" bestFit="1" customWidth="1"/>
    <col min="8197" max="8197" width="11.33203125" style="199" customWidth="1"/>
    <col min="8198" max="8198" width="7.33203125" style="199" customWidth="1"/>
    <col min="8199" max="8199" width="6.88671875" style="199" customWidth="1"/>
    <col min="8200" max="8201" width="6.6640625" style="199" customWidth="1"/>
    <col min="8202" max="8202" width="7.88671875" style="199" customWidth="1"/>
    <col min="8203" max="8209" width="6.6640625" style="199" customWidth="1"/>
    <col min="8210" max="8210" width="7.44140625" style="199" customWidth="1"/>
    <col min="8211" max="8227" width="6.6640625" style="199" customWidth="1"/>
    <col min="8228" max="8228" width="7.33203125" style="199" customWidth="1"/>
    <col min="8229" max="8230" width="6.6640625" style="199" customWidth="1"/>
    <col min="8231" max="8231" width="7.33203125" style="199" customWidth="1"/>
    <col min="8232" max="8233" width="6.6640625" style="199" customWidth="1"/>
    <col min="8234" max="8448" width="8.88671875" style="199"/>
    <col min="8449" max="8449" width="3.109375" style="199" customWidth="1"/>
    <col min="8450" max="8450" width="12.6640625" style="199" customWidth="1"/>
    <col min="8451" max="8451" width="0" style="199" hidden="1" customWidth="1"/>
    <col min="8452" max="8452" width="7.88671875" style="199" bestFit="1" customWidth="1"/>
    <col min="8453" max="8453" width="11.33203125" style="199" customWidth="1"/>
    <col min="8454" max="8454" width="7.33203125" style="199" customWidth="1"/>
    <col min="8455" max="8455" width="6.88671875" style="199" customWidth="1"/>
    <col min="8456" max="8457" width="6.6640625" style="199" customWidth="1"/>
    <col min="8458" max="8458" width="7.88671875" style="199" customWidth="1"/>
    <col min="8459" max="8465" width="6.6640625" style="199" customWidth="1"/>
    <col min="8466" max="8466" width="7.44140625" style="199" customWidth="1"/>
    <col min="8467" max="8483" width="6.6640625" style="199" customWidth="1"/>
    <col min="8484" max="8484" width="7.33203125" style="199" customWidth="1"/>
    <col min="8485" max="8486" width="6.6640625" style="199" customWidth="1"/>
    <col min="8487" max="8487" width="7.33203125" style="199" customWidth="1"/>
    <col min="8488" max="8489" width="6.6640625" style="199" customWidth="1"/>
    <col min="8490" max="8704" width="8.88671875" style="199"/>
    <col min="8705" max="8705" width="3.109375" style="199" customWidth="1"/>
    <col min="8706" max="8706" width="12.6640625" style="199" customWidth="1"/>
    <col min="8707" max="8707" width="0" style="199" hidden="1" customWidth="1"/>
    <col min="8708" max="8708" width="7.88671875" style="199" bestFit="1" customWidth="1"/>
    <col min="8709" max="8709" width="11.33203125" style="199" customWidth="1"/>
    <col min="8710" max="8710" width="7.33203125" style="199" customWidth="1"/>
    <col min="8711" max="8711" width="6.88671875" style="199" customWidth="1"/>
    <col min="8712" max="8713" width="6.6640625" style="199" customWidth="1"/>
    <col min="8714" max="8714" width="7.88671875" style="199" customWidth="1"/>
    <col min="8715" max="8721" width="6.6640625" style="199" customWidth="1"/>
    <col min="8722" max="8722" width="7.44140625" style="199" customWidth="1"/>
    <col min="8723" max="8739" width="6.6640625" style="199" customWidth="1"/>
    <col min="8740" max="8740" width="7.33203125" style="199" customWidth="1"/>
    <col min="8741" max="8742" width="6.6640625" style="199" customWidth="1"/>
    <col min="8743" max="8743" width="7.33203125" style="199" customWidth="1"/>
    <col min="8744" max="8745" width="6.6640625" style="199" customWidth="1"/>
    <col min="8746" max="8960" width="8.88671875" style="199"/>
    <col min="8961" max="8961" width="3.109375" style="199" customWidth="1"/>
    <col min="8962" max="8962" width="12.6640625" style="199" customWidth="1"/>
    <col min="8963" max="8963" width="0" style="199" hidden="1" customWidth="1"/>
    <col min="8964" max="8964" width="7.88671875" style="199" bestFit="1" customWidth="1"/>
    <col min="8965" max="8965" width="11.33203125" style="199" customWidth="1"/>
    <col min="8966" max="8966" width="7.33203125" style="199" customWidth="1"/>
    <col min="8967" max="8967" width="6.88671875" style="199" customWidth="1"/>
    <col min="8968" max="8969" width="6.6640625" style="199" customWidth="1"/>
    <col min="8970" max="8970" width="7.88671875" style="199" customWidth="1"/>
    <col min="8971" max="8977" width="6.6640625" style="199" customWidth="1"/>
    <col min="8978" max="8978" width="7.44140625" style="199" customWidth="1"/>
    <col min="8979" max="8995" width="6.6640625" style="199" customWidth="1"/>
    <col min="8996" max="8996" width="7.33203125" style="199" customWidth="1"/>
    <col min="8997" max="8998" width="6.6640625" style="199" customWidth="1"/>
    <col min="8999" max="8999" width="7.33203125" style="199" customWidth="1"/>
    <col min="9000" max="9001" width="6.6640625" style="199" customWidth="1"/>
    <col min="9002" max="9216" width="8.88671875" style="199"/>
    <col min="9217" max="9217" width="3.109375" style="199" customWidth="1"/>
    <col min="9218" max="9218" width="12.6640625" style="199" customWidth="1"/>
    <col min="9219" max="9219" width="0" style="199" hidden="1" customWidth="1"/>
    <col min="9220" max="9220" width="7.88671875" style="199" bestFit="1" customWidth="1"/>
    <col min="9221" max="9221" width="11.33203125" style="199" customWidth="1"/>
    <col min="9222" max="9222" width="7.33203125" style="199" customWidth="1"/>
    <col min="9223" max="9223" width="6.88671875" style="199" customWidth="1"/>
    <col min="9224" max="9225" width="6.6640625" style="199" customWidth="1"/>
    <col min="9226" max="9226" width="7.88671875" style="199" customWidth="1"/>
    <col min="9227" max="9233" width="6.6640625" style="199" customWidth="1"/>
    <col min="9234" max="9234" width="7.44140625" style="199" customWidth="1"/>
    <col min="9235" max="9251" width="6.6640625" style="199" customWidth="1"/>
    <col min="9252" max="9252" width="7.33203125" style="199" customWidth="1"/>
    <col min="9253" max="9254" width="6.6640625" style="199" customWidth="1"/>
    <col min="9255" max="9255" width="7.33203125" style="199" customWidth="1"/>
    <col min="9256" max="9257" width="6.6640625" style="199" customWidth="1"/>
    <col min="9258" max="9472" width="8.88671875" style="199"/>
    <col min="9473" max="9473" width="3.109375" style="199" customWidth="1"/>
    <col min="9474" max="9474" width="12.6640625" style="199" customWidth="1"/>
    <col min="9475" max="9475" width="0" style="199" hidden="1" customWidth="1"/>
    <col min="9476" max="9476" width="7.88671875" style="199" bestFit="1" customWidth="1"/>
    <col min="9477" max="9477" width="11.33203125" style="199" customWidth="1"/>
    <col min="9478" max="9478" width="7.33203125" style="199" customWidth="1"/>
    <col min="9479" max="9479" width="6.88671875" style="199" customWidth="1"/>
    <col min="9480" max="9481" width="6.6640625" style="199" customWidth="1"/>
    <col min="9482" max="9482" width="7.88671875" style="199" customWidth="1"/>
    <col min="9483" max="9489" width="6.6640625" style="199" customWidth="1"/>
    <col min="9490" max="9490" width="7.44140625" style="199" customWidth="1"/>
    <col min="9491" max="9507" width="6.6640625" style="199" customWidth="1"/>
    <col min="9508" max="9508" width="7.33203125" style="199" customWidth="1"/>
    <col min="9509" max="9510" width="6.6640625" style="199" customWidth="1"/>
    <col min="9511" max="9511" width="7.33203125" style="199" customWidth="1"/>
    <col min="9512" max="9513" width="6.6640625" style="199" customWidth="1"/>
    <col min="9514" max="9728" width="8.88671875" style="199"/>
    <col min="9729" max="9729" width="3.109375" style="199" customWidth="1"/>
    <col min="9730" max="9730" width="12.6640625" style="199" customWidth="1"/>
    <col min="9731" max="9731" width="0" style="199" hidden="1" customWidth="1"/>
    <col min="9732" max="9732" width="7.88671875" style="199" bestFit="1" customWidth="1"/>
    <col min="9733" max="9733" width="11.33203125" style="199" customWidth="1"/>
    <col min="9734" max="9734" width="7.33203125" style="199" customWidth="1"/>
    <col min="9735" max="9735" width="6.88671875" style="199" customWidth="1"/>
    <col min="9736" max="9737" width="6.6640625" style="199" customWidth="1"/>
    <col min="9738" max="9738" width="7.88671875" style="199" customWidth="1"/>
    <col min="9739" max="9745" width="6.6640625" style="199" customWidth="1"/>
    <col min="9746" max="9746" width="7.44140625" style="199" customWidth="1"/>
    <col min="9747" max="9763" width="6.6640625" style="199" customWidth="1"/>
    <col min="9764" max="9764" width="7.33203125" style="199" customWidth="1"/>
    <col min="9765" max="9766" width="6.6640625" style="199" customWidth="1"/>
    <col min="9767" max="9767" width="7.33203125" style="199" customWidth="1"/>
    <col min="9768" max="9769" width="6.6640625" style="199" customWidth="1"/>
    <col min="9770" max="9984" width="8.88671875" style="199"/>
    <col min="9985" max="9985" width="3.109375" style="199" customWidth="1"/>
    <col min="9986" max="9986" width="12.6640625" style="199" customWidth="1"/>
    <col min="9987" max="9987" width="0" style="199" hidden="1" customWidth="1"/>
    <col min="9988" max="9988" width="7.88671875" style="199" bestFit="1" customWidth="1"/>
    <col min="9989" max="9989" width="11.33203125" style="199" customWidth="1"/>
    <col min="9990" max="9990" width="7.33203125" style="199" customWidth="1"/>
    <col min="9991" max="9991" width="6.88671875" style="199" customWidth="1"/>
    <col min="9992" max="9993" width="6.6640625" style="199" customWidth="1"/>
    <col min="9994" max="9994" width="7.88671875" style="199" customWidth="1"/>
    <col min="9995" max="10001" width="6.6640625" style="199" customWidth="1"/>
    <col min="10002" max="10002" width="7.44140625" style="199" customWidth="1"/>
    <col min="10003" max="10019" width="6.6640625" style="199" customWidth="1"/>
    <col min="10020" max="10020" width="7.33203125" style="199" customWidth="1"/>
    <col min="10021" max="10022" width="6.6640625" style="199" customWidth="1"/>
    <col min="10023" max="10023" width="7.33203125" style="199" customWidth="1"/>
    <col min="10024" max="10025" width="6.6640625" style="199" customWidth="1"/>
    <col min="10026" max="10240" width="8.88671875" style="199"/>
    <col min="10241" max="10241" width="3.109375" style="199" customWidth="1"/>
    <col min="10242" max="10242" width="12.6640625" style="199" customWidth="1"/>
    <col min="10243" max="10243" width="0" style="199" hidden="1" customWidth="1"/>
    <col min="10244" max="10244" width="7.88671875" style="199" bestFit="1" customWidth="1"/>
    <col min="10245" max="10245" width="11.33203125" style="199" customWidth="1"/>
    <col min="10246" max="10246" width="7.33203125" style="199" customWidth="1"/>
    <col min="10247" max="10247" width="6.88671875" style="199" customWidth="1"/>
    <col min="10248" max="10249" width="6.6640625" style="199" customWidth="1"/>
    <col min="10250" max="10250" width="7.88671875" style="199" customWidth="1"/>
    <col min="10251" max="10257" width="6.6640625" style="199" customWidth="1"/>
    <col min="10258" max="10258" width="7.44140625" style="199" customWidth="1"/>
    <col min="10259" max="10275" width="6.6640625" style="199" customWidth="1"/>
    <col min="10276" max="10276" width="7.33203125" style="199" customWidth="1"/>
    <col min="10277" max="10278" width="6.6640625" style="199" customWidth="1"/>
    <col min="10279" max="10279" width="7.33203125" style="199" customWidth="1"/>
    <col min="10280" max="10281" width="6.6640625" style="199" customWidth="1"/>
    <col min="10282" max="10496" width="8.88671875" style="199"/>
    <col min="10497" max="10497" width="3.109375" style="199" customWidth="1"/>
    <col min="10498" max="10498" width="12.6640625" style="199" customWidth="1"/>
    <col min="10499" max="10499" width="0" style="199" hidden="1" customWidth="1"/>
    <col min="10500" max="10500" width="7.88671875" style="199" bestFit="1" customWidth="1"/>
    <col min="10501" max="10501" width="11.33203125" style="199" customWidth="1"/>
    <col min="10502" max="10502" width="7.33203125" style="199" customWidth="1"/>
    <col min="10503" max="10503" width="6.88671875" style="199" customWidth="1"/>
    <col min="10504" max="10505" width="6.6640625" style="199" customWidth="1"/>
    <col min="10506" max="10506" width="7.88671875" style="199" customWidth="1"/>
    <col min="10507" max="10513" width="6.6640625" style="199" customWidth="1"/>
    <col min="10514" max="10514" width="7.44140625" style="199" customWidth="1"/>
    <col min="10515" max="10531" width="6.6640625" style="199" customWidth="1"/>
    <col min="10532" max="10532" width="7.33203125" style="199" customWidth="1"/>
    <col min="10533" max="10534" width="6.6640625" style="199" customWidth="1"/>
    <col min="10535" max="10535" width="7.33203125" style="199" customWidth="1"/>
    <col min="10536" max="10537" width="6.6640625" style="199" customWidth="1"/>
    <col min="10538" max="10752" width="8.88671875" style="199"/>
    <col min="10753" max="10753" width="3.109375" style="199" customWidth="1"/>
    <col min="10754" max="10754" width="12.6640625" style="199" customWidth="1"/>
    <col min="10755" max="10755" width="0" style="199" hidden="1" customWidth="1"/>
    <col min="10756" max="10756" width="7.88671875" style="199" bestFit="1" customWidth="1"/>
    <col min="10757" max="10757" width="11.33203125" style="199" customWidth="1"/>
    <col min="10758" max="10758" width="7.33203125" style="199" customWidth="1"/>
    <col min="10759" max="10759" width="6.88671875" style="199" customWidth="1"/>
    <col min="10760" max="10761" width="6.6640625" style="199" customWidth="1"/>
    <col min="10762" max="10762" width="7.88671875" style="199" customWidth="1"/>
    <col min="10763" max="10769" width="6.6640625" style="199" customWidth="1"/>
    <col min="10770" max="10770" width="7.44140625" style="199" customWidth="1"/>
    <col min="10771" max="10787" width="6.6640625" style="199" customWidth="1"/>
    <col min="10788" max="10788" width="7.33203125" style="199" customWidth="1"/>
    <col min="10789" max="10790" width="6.6640625" style="199" customWidth="1"/>
    <col min="10791" max="10791" width="7.33203125" style="199" customWidth="1"/>
    <col min="10792" max="10793" width="6.6640625" style="199" customWidth="1"/>
    <col min="10794" max="11008" width="8.88671875" style="199"/>
    <col min="11009" max="11009" width="3.109375" style="199" customWidth="1"/>
    <col min="11010" max="11010" width="12.6640625" style="199" customWidth="1"/>
    <col min="11011" max="11011" width="0" style="199" hidden="1" customWidth="1"/>
    <col min="11012" max="11012" width="7.88671875" style="199" bestFit="1" customWidth="1"/>
    <col min="11013" max="11013" width="11.33203125" style="199" customWidth="1"/>
    <col min="11014" max="11014" width="7.33203125" style="199" customWidth="1"/>
    <col min="11015" max="11015" width="6.88671875" style="199" customWidth="1"/>
    <col min="11016" max="11017" width="6.6640625" style="199" customWidth="1"/>
    <col min="11018" max="11018" width="7.88671875" style="199" customWidth="1"/>
    <col min="11019" max="11025" width="6.6640625" style="199" customWidth="1"/>
    <col min="11026" max="11026" width="7.44140625" style="199" customWidth="1"/>
    <col min="11027" max="11043" width="6.6640625" style="199" customWidth="1"/>
    <col min="11044" max="11044" width="7.33203125" style="199" customWidth="1"/>
    <col min="11045" max="11046" width="6.6640625" style="199" customWidth="1"/>
    <col min="11047" max="11047" width="7.33203125" style="199" customWidth="1"/>
    <col min="11048" max="11049" width="6.6640625" style="199" customWidth="1"/>
    <col min="11050" max="11264" width="8.88671875" style="199"/>
    <col min="11265" max="11265" width="3.109375" style="199" customWidth="1"/>
    <col min="11266" max="11266" width="12.6640625" style="199" customWidth="1"/>
    <col min="11267" max="11267" width="0" style="199" hidden="1" customWidth="1"/>
    <col min="11268" max="11268" width="7.88671875" style="199" bestFit="1" customWidth="1"/>
    <col min="11269" max="11269" width="11.33203125" style="199" customWidth="1"/>
    <col min="11270" max="11270" width="7.33203125" style="199" customWidth="1"/>
    <col min="11271" max="11271" width="6.88671875" style="199" customWidth="1"/>
    <col min="11272" max="11273" width="6.6640625" style="199" customWidth="1"/>
    <col min="11274" max="11274" width="7.88671875" style="199" customWidth="1"/>
    <col min="11275" max="11281" width="6.6640625" style="199" customWidth="1"/>
    <col min="11282" max="11282" width="7.44140625" style="199" customWidth="1"/>
    <col min="11283" max="11299" width="6.6640625" style="199" customWidth="1"/>
    <col min="11300" max="11300" width="7.33203125" style="199" customWidth="1"/>
    <col min="11301" max="11302" width="6.6640625" style="199" customWidth="1"/>
    <col min="11303" max="11303" width="7.33203125" style="199" customWidth="1"/>
    <col min="11304" max="11305" width="6.6640625" style="199" customWidth="1"/>
    <col min="11306" max="11520" width="8.88671875" style="199"/>
    <col min="11521" max="11521" width="3.109375" style="199" customWidth="1"/>
    <col min="11522" max="11522" width="12.6640625" style="199" customWidth="1"/>
    <col min="11523" max="11523" width="0" style="199" hidden="1" customWidth="1"/>
    <col min="11524" max="11524" width="7.88671875" style="199" bestFit="1" customWidth="1"/>
    <col min="11525" max="11525" width="11.33203125" style="199" customWidth="1"/>
    <col min="11526" max="11526" width="7.33203125" style="199" customWidth="1"/>
    <col min="11527" max="11527" width="6.88671875" style="199" customWidth="1"/>
    <col min="11528" max="11529" width="6.6640625" style="199" customWidth="1"/>
    <col min="11530" max="11530" width="7.88671875" style="199" customWidth="1"/>
    <col min="11531" max="11537" width="6.6640625" style="199" customWidth="1"/>
    <col min="11538" max="11538" width="7.44140625" style="199" customWidth="1"/>
    <col min="11539" max="11555" width="6.6640625" style="199" customWidth="1"/>
    <col min="11556" max="11556" width="7.33203125" style="199" customWidth="1"/>
    <col min="11557" max="11558" width="6.6640625" style="199" customWidth="1"/>
    <col min="11559" max="11559" width="7.33203125" style="199" customWidth="1"/>
    <col min="11560" max="11561" width="6.6640625" style="199" customWidth="1"/>
    <col min="11562" max="11776" width="8.88671875" style="199"/>
    <col min="11777" max="11777" width="3.109375" style="199" customWidth="1"/>
    <col min="11778" max="11778" width="12.6640625" style="199" customWidth="1"/>
    <col min="11779" max="11779" width="0" style="199" hidden="1" customWidth="1"/>
    <col min="11780" max="11780" width="7.88671875" style="199" bestFit="1" customWidth="1"/>
    <col min="11781" max="11781" width="11.33203125" style="199" customWidth="1"/>
    <col min="11782" max="11782" width="7.33203125" style="199" customWidth="1"/>
    <col min="11783" max="11783" width="6.88671875" style="199" customWidth="1"/>
    <col min="11784" max="11785" width="6.6640625" style="199" customWidth="1"/>
    <col min="11786" max="11786" width="7.88671875" style="199" customWidth="1"/>
    <col min="11787" max="11793" width="6.6640625" style="199" customWidth="1"/>
    <col min="11794" max="11794" width="7.44140625" style="199" customWidth="1"/>
    <col min="11795" max="11811" width="6.6640625" style="199" customWidth="1"/>
    <col min="11812" max="11812" width="7.33203125" style="199" customWidth="1"/>
    <col min="11813" max="11814" width="6.6640625" style="199" customWidth="1"/>
    <col min="11815" max="11815" width="7.33203125" style="199" customWidth="1"/>
    <col min="11816" max="11817" width="6.6640625" style="199" customWidth="1"/>
    <col min="11818" max="12032" width="8.88671875" style="199"/>
    <col min="12033" max="12033" width="3.109375" style="199" customWidth="1"/>
    <col min="12034" max="12034" width="12.6640625" style="199" customWidth="1"/>
    <col min="12035" max="12035" width="0" style="199" hidden="1" customWidth="1"/>
    <col min="12036" max="12036" width="7.88671875" style="199" bestFit="1" customWidth="1"/>
    <col min="12037" max="12037" width="11.33203125" style="199" customWidth="1"/>
    <col min="12038" max="12038" width="7.33203125" style="199" customWidth="1"/>
    <col min="12039" max="12039" width="6.88671875" style="199" customWidth="1"/>
    <col min="12040" max="12041" width="6.6640625" style="199" customWidth="1"/>
    <col min="12042" max="12042" width="7.88671875" style="199" customWidth="1"/>
    <col min="12043" max="12049" width="6.6640625" style="199" customWidth="1"/>
    <col min="12050" max="12050" width="7.44140625" style="199" customWidth="1"/>
    <col min="12051" max="12067" width="6.6640625" style="199" customWidth="1"/>
    <col min="12068" max="12068" width="7.33203125" style="199" customWidth="1"/>
    <col min="12069" max="12070" width="6.6640625" style="199" customWidth="1"/>
    <col min="12071" max="12071" width="7.33203125" style="199" customWidth="1"/>
    <col min="12072" max="12073" width="6.6640625" style="199" customWidth="1"/>
    <col min="12074" max="12288" width="8.88671875" style="199"/>
    <col min="12289" max="12289" width="3.109375" style="199" customWidth="1"/>
    <col min="12290" max="12290" width="12.6640625" style="199" customWidth="1"/>
    <col min="12291" max="12291" width="0" style="199" hidden="1" customWidth="1"/>
    <col min="12292" max="12292" width="7.88671875" style="199" bestFit="1" customWidth="1"/>
    <col min="12293" max="12293" width="11.33203125" style="199" customWidth="1"/>
    <col min="12294" max="12294" width="7.33203125" style="199" customWidth="1"/>
    <col min="12295" max="12295" width="6.88671875" style="199" customWidth="1"/>
    <col min="12296" max="12297" width="6.6640625" style="199" customWidth="1"/>
    <col min="12298" max="12298" width="7.88671875" style="199" customWidth="1"/>
    <col min="12299" max="12305" width="6.6640625" style="199" customWidth="1"/>
    <col min="12306" max="12306" width="7.44140625" style="199" customWidth="1"/>
    <col min="12307" max="12323" width="6.6640625" style="199" customWidth="1"/>
    <col min="12324" max="12324" width="7.33203125" style="199" customWidth="1"/>
    <col min="12325" max="12326" width="6.6640625" style="199" customWidth="1"/>
    <col min="12327" max="12327" width="7.33203125" style="199" customWidth="1"/>
    <col min="12328" max="12329" width="6.6640625" style="199" customWidth="1"/>
    <col min="12330" max="12544" width="8.88671875" style="199"/>
    <col min="12545" max="12545" width="3.109375" style="199" customWidth="1"/>
    <col min="12546" max="12546" width="12.6640625" style="199" customWidth="1"/>
    <col min="12547" max="12547" width="0" style="199" hidden="1" customWidth="1"/>
    <col min="12548" max="12548" width="7.88671875" style="199" bestFit="1" customWidth="1"/>
    <col min="12549" max="12549" width="11.33203125" style="199" customWidth="1"/>
    <col min="12550" max="12550" width="7.33203125" style="199" customWidth="1"/>
    <col min="12551" max="12551" width="6.88671875" style="199" customWidth="1"/>
    <col min="12552" max="12553" width="6.6640625" style="199" customWidth="1"/>
    <col min="12554" max="12554" width="7.88671875" style="199" customWidth="1"/>
    <col min="12555" max="12561" width="6.6640625" style="199" customWidth="1"/>
    <col min="12562" max="12562" width="7.44140625" style="199" customWidth="1"/>
    <col min="12563" max="12579" width="6.6640625" style="199" customWidth="1"/>
    <col min="12580" max="12580" width="7.33203125" style="199" customWidth="1"/>
    <col min="12581" max="12582" width="6.6640625" style="199" customWidth="1"/>
    <col min="12583" max="12583" width="7.33203125" style="199" customWidth="1"/>
    <col min="12584" max="12585" width="6.6640625" style="199" customWidth="1"/>
    <col min="12586" max="12800" width="8.88671875" style="199"/>
    <col min="12801" max="12801" width="3.109375" style="199" customWidth="1"/>
    <col min="12802" max="12802" width="12.6640625" style="199" customWidth="1"/>
    <col min="12803" max="12803" width="0" style="199" hidden="1" customWidth="1"/>
    <col min="12804" max="12804" width="7.88671875" style="199" bestFit="1" customWidth="1"/>
    <col min="12805" max="12805" width="11.33203125" style="199" customWidth="1"/>
    <col min="12806" max="12806" width="7.33203125" style="199" customWidth="1"/>
    <col min="12807" max="12807" width="6.88671875" style="199" customWidth="1"/>
    <col min="12808" max="12809" width="6.6640625" style="199" customWidth="1"/>
    <col min="12810" max="12810" width="7.88671875" style="199" customWidth="1"/>
    <col min="12811" max="12817" width="6.6640625" style="199" customWidth="1"/>
    <col min="12818" max="12818" width="7.44140625" style="199" customWidth="1"/>
    <col min="12819" max="12835" width="6.6640625" style="199" customWidth="1"/>
    <col min="12836" max="12836" width="7.33203125" style="199" customWidth="1"/>
    <col min="12837" max="12838" width="6.6640625" style="199" customWidth="1"/>
    <col min="12839" max="12839" width="7.33203125" style="199" customWidth="1"/>
    <col min="12840" max="12841" width="6.6640625" style="199" customWidth="1"/>
    <col min="12842" max="13056" width="8.88671875" style="199"/>
    <col min="13057" max="13057" width="3.109375" style="199" customWidth="1"/>
    <col min="13058" max="13058" width="12.6640625" style="199" customWidth="1"/>
    <col min="13059" max="13059" width="0" style="199" hidden="1" customWidth="1"/>
    <col min="13060" max="13060" width="7.88671875" style="199" bestFit="1" customWidth="1"/>
    <col min="13061" max="13061" width="11.33203125" style="199" customWidth="1"/>
    <col min="13062" max="13062" width="7.33203125" style="199" customWidth="1"/>
    <col min="13063" max="13063" width="6.88671875" style="199" customWidth="1"/>
    <col min="13064" max="13065" width="6.6640625" style="199" customWidth="1"/>
    <col min="13066" max="13066" width="7.88671875" style="199" customWidth="1"/>
    <col min="13067" max="13073" width="6.6640625" style="199" customWidth="1"/>
    <col min="13074" max="13074" width="7.44140625" style="199" customWidth="1"/>
    <col min="13075" max="13091" width="6.6640625" style="199" customWidth="1"/>
    <col min="13092" max="13092" width="7.33203125" style="199" customWidth="1"/>
    <col min="13093" max="13094" width="6.6640625" style="199" customWidth="1"/>
    <col min="13095" max="13095" width="7.33203125" style="199" customWidth="1"/>
    <col min="13096" max="13097" width="6.6640625" style="199" customWidth="1"/>
    <col min="13098" max="13312" width="8.88671875" style="199"/>
    <col min="13313" max="13313" width="3.109375" style="199" customWidth="1"/>
    <col min="13314" max="13314" width="12.6640625" style="199" customWidth="1"/>
    <col min="13315" max="13315" width="0" style="199" hidden="1" customWidth="1"/>
    <col min="13316" max="13316" width="7.88671875" style="199" bestFit="1" customWidth="1"/>
    <col min="13317" max="13317" width="11.33203125" style="199" customWidth="1"/>
    <col min="13318" max="13318" width="7.33203125" style="199" customWidth="1"/>
    <col min="13319" max="13319" width="6.88671875" style="199" customWidth="1"/>
    <col min="13320" max="13321" width="6.6640625" style="199" customWidth="1"/>
    <col min="13322" max="13322" width="7.88671875" style="199" customWidth="1"/>
    <col min="13323" max="13329" width="6.6640625" style="199" customWidth="1"/>
    <col min="13330" max="13330" width="7.44140625" style="199" customWidth="1"/>
    <col min="13331" max="13347" width="6.6640625" style="199" customWidth="1"/>
    <col min="13348" max="13348" width="7.33203125" style="199" customWidth="1"/>
    <col min="13349" max="13350" width="6.6640625" style="199" customWidth="1"/>
    <col min="13351" max="13351" width="7.33203125" style="199" customWidth="1"/>
    <col min="13352" max="13353" width="6.6640625" style="199" customWidth="1"/>
    <col min="13354" max="13568" width="8.88671875" style="199"/>
    <col min="13569" max="13569" width="3.109375" style="199" customWidth="1"/>
    <col min="13570" max="13570" width="12.6640625" style="199" customWidth="1"/>
    <col min="13571" max="13571" width="0" style="199" hidden="1" customWidth="1"/>
    <col min="13572" max="13572" width="7.88671875" style="199" bestFit="1" customWidth="1"/>
    <col min="13573" max="13573" width="11.33203125" style="199" customWidth="1"/>
    <col min="13574" max="13574" width="7.33203125" style="199" customWidth="1"/>
    <col min="13575" max="13575" width="6.88671875" style="199" customWidth="1"/>
    <col min="13576" max="13577" width="6.6640625" style="199" customWidth="1"/>
    <col min="13578" max="13578" width="7.88671875" style="199" customWidth="1"/>
    <col min="13579" max="13585" width="6.6640625" style="199" customWidth="1"/>
    <col min="13586" max="13586" width="7.44140625" style="199" customWidth="1"/>
    <col min="13587" max="13603" width="6.6640625" style="199" customWidth="1"/>
    <col min="13604" max="13604" width="7.33203125" style="199" customWidth="1"/>
    <col min="13605" max="13606" width="6.6640625" style="199" customWidth="1"/>
    <col min="13607" max="13607" width="7.33203125" style="199" customWidth="1"/>
    <col min="13608" max="13609" width="6.6640625" style="199" customWidth="1"/>
    <col min="13610" max="13824" width="8.88671875" style="199"/>
    <col min="13825" max="13825" width="3.109375" style="199" customWidth="1"/>
    <col min="13826" max="13826" width="12.6640625" style="199" customWidth="1"/>
    <col min="13827" max="13827" width="0" style="199" hidden="1" customWidth="1"/>
    <col min="13828" max="13828" width="7.88671875" style="199" bestFit="1" customWidth="1"/>
    <col min="13829" max="13829" width="11.33203125" style="199" customWidth="1"/>
    <col min="13830" max="13830" width="7.33203125" style="199" customWidth="1"/>
    <col min="13831" max="13831" width="6.88671875" style="199" customWidth="1"/>
    <col min="13832" max="13833" width="6.6640625" style="199" customWidth="1"/>
    <col min="13834" max="13834" width="7.88671875" style="199" customWidth="1"/>
    <col min="13835" max="13841" width="6.6640625" style="199" customWidth="1"/>
    <col min="13842" max="13842" width="7.44140625" style="199" customWidth="1"/>
    <col min="13843" max="13859" width="6.6640625" style="199" customWidth="1"/>
    <col min="13860" max="13860" width="7.33203125" style="199" customWidth="1"/>
    <col min="13861" max="13862" width="6.6640625" style="199" customWidth="1"/>
    <col min="13863" max="13863" width="7.33203125" style="199" customWidth="1"/>
    <col min="13864" max="13865" width="6.6640625" style="199" customWidth="1"/>
    <col min="13866" max="14080" width="8.88671875" style="199"/>
    <col min="14081" max="14081" width="3.109375" style="199" customWidth="1"/>
    <col min="14082" max="14082" width="12.6640625" style="199" customWidth="1"/>
    <col min="14083" max="14083" width="0" style="199" hidden="1" customWidth="1"/>
    <col min="14084" max="14084" width="7.88671875" style="199" bestFit="1" customWidth="1"/>
    <col min="14085" max="14085" width="11.33203125" style="199" customWidth="1"/>
    <col min="14086" max="14086" width="7.33203125" style="199" customWidth="1"/>
    <col min="14087" max="14087" width="6.88671875" style="199" customWidth="1"/>
    <col min="14088" max="14089" width="6.6640625" style="199" customWidth="1"/>
    <col min="14090" max="14090" width="7.88671875" style="199" customWidth="1"/>
    <col min="14091" max="14097" width="6.6640625" style="199" customWidth="1"/>
    <col min="14098" max="14098" width="7.44140625" style="199" customWidth="1"/>
    <col min="14099" max="14115" width="6.6640625" style="199" customWidth="1"/>
    <col min="14116" max="14116" width="7.33203125" style="199" customWidth="1"/>
    <col min="14117" max="14118" width="6.6640625" style="199" customWidth="1"/>
    <col min="14119" max="14119" width="7.33203125" style="199" customWidth="1"/>
    <col min="14120" max="14121" width="6.6640625" style="199" customWidth="1"/>
    <col min="14122" max="14336" width="8.88671875" style="199"/>
    <col min="14337" max="14337" width="3.109375" style="199" customWidth="1"/>
    <col min="14338" max="14338" width="12.6640625" style="199" customWidth="1"/>
    <col min="14339" max="14339" width="0" style="199" hidden="1" customWidth="1"/>
    <col min="14340" max="14340" width="7.88671875" style="199" bestFit="1" customWidth="1"/>
    <col min="14341" max="14341" width="11.33203125" style="199" customWidth="1"/>
    <col min="14342" max="14342" width="7.33203125" style="199" customWidth="1"/>
    <col min="14343" max="14343" width="6.88671875" style="199" customWidth="1"/>
    <col min="14344" max="14345" width="6.6640625" style="199" customWidth="1"/>
    <col min="14346" max="14346" width="7.88671875" style="199" customWidth="1"/>
    <col min="14347" max="14353" width="6.6640625" style="199" customWidth="1"/>
    <col min="14354" max="14354" width="7.44140625" style="199" customWidth="1"/>
    <col min="14355" max="14371" width="6.6640625" style="199" customWidth="1"/>
    <col min="14372" max="14372" width="7.33203125" style="199" customWidth="1"/>
    <col min="14373" max="14374" width="6.6640625" style="199" customWidth="1"/>
    <col min="14375" max="14375" width="7.33203125" style="199" customWidth="1"/>
    <col min="14376" max="14377" width="6.6640625" style="199" customWidth="1"/>
    <col min="14378" max="14592" width="8.88671875" style="199"/>
    <col min="14593" max="14593" width="3.109375" style="199" customWidth="1"/>
    <col min="14594" max="14594" width="12.6640625" style="199" customWidth="1"/>
    <col min="14595" max="14595" width="0" style="199" hidden="1" customWidth="1"/>
    <col min="14596" max="14596" width="7.88671875" style="199" bestFit="1" customWidth="1"/>
    <col min="14597" max="14597" width="11.33203125" style="199" customWidth="1"/>
    <col min="14598" max="14598" width="7.33203125" style="199" customWidth="1"/>
    <col min="14599" max="14599" width="6.88671875" style="199" customWidth="1"/>
    <col min="14600" max="14601" width="6.6640625" style="199" customWidth="1"/>
    <col min="14602" max="14602" width="7.88671875" style="199" customWidth="1"/>
    <col min="14603" max="14609" width="6.6640625" style="199" customWidth="1"/>
    <col min="14610" max="14610" width="7.44140625" style="199" customWidth="1"/>
    <col min="14611" max="14627" width="6.6640625" style="199" customWidth="1"/>
    <col min="14628" max="14628" width="7.33203125" style="199" customWidth="1"/>
    <col min="14629" max="14630" width="6.6640625" style="199" customWidth="1"/>
    <col min="14631" max="14631" width="7.33203125" style="199" customWidth="1"/>
    <col min="14632" max="14633" width="6.6640625" style="199" customWidth="1"/>
    <col min="14634" max="14848" width="8.88671875" style="199"/>
    <col min="14849" max="14849" width="3.109375" style="199" customWidth="1"/>
    <col min="14850" max="14850" width="12.6640625" style="199" customWidth="1"/>
    <col min="14851" max="14851" width="0" style="199" hidden="1" customWidth="1"/>
    <col min="14852" max="14852" width="7.88671875" style="199" bestFit="1" customWidth="1"/>
    <col min="14853" max="14853" width="11.33203125" style="199" customWidth="1"/>
    <col min="14854" max="14854" width="7.33203125" style="199" customWidth="1"/>
    <col min="14855" max="14855" width="6.88671875" style="199" customWidth="1"/>
    <col min="14856" max="14857" width="6.6640625" style="199" customWidth="1"/>
    <col min="14858" max="14858" width="7.88671875" style="199" customWidth="1"/>
    <col min="14859" max="14865" width="6.6640625" style="199" customWidth="1"/>
    <col min="14866" max="14866" width="7.44140625" style="199" customWidth="1"/>
    <col min="14867" max="14883" width="6.6640625" style="199" customWidth="1"/>
    <col min="14884" max="14884" width="7.33203125" style="199" customWidth="1"/>
    <col min="14885" max="14886" width="6.6640625" style="199" customWidth="1"/>
    <col min="14887" max="14887" width="7.33203125" style="199" customWidth="1"/>
    <col min="14888" max="14889" width="6.6640625" style="199" customWidth="1"/>
    <col min="14890" max="15104" width="8.88671875" style="199"/>
    <col min="15105" max="15105" width="3.109375" style="199" customWidth="1"/>
    <col min="15106" max="15106" width="12.6640625" style="199" customWidth="1"/>
    <col min="15107" max="15107" width="0" style="199" hidden="1" customWidth="1"/>
    <col min="15108" max="15108" width="7.88671875" style="199" bestFit="1" customWidth="1"/>
    <col min="15109" max="15109" width="11.33203125" style="199" customWidth="1"/>
    <col min="15110" max="15110" width="7.33203125" style="199" customWidth="1"/>
    <col min="15111" max="15111" width="6.88671875" style="199" customWidth="1"/>
    <col min="15112" max="15113" width="6.6640625" style="199" customWidth="1"/>
    <col min="15114" max="15114" width="7.88671875" style="199" customWidth="1"/>
    <col min="15115" max="15121" width="6.6640625" style="199" customWidth="1"/>
    <col min="15122" max="15122" width="7.44140625" style="199" customWidth="1"/>
    <col min="15123" max="15139" width="6.6640625" style="199" customWidth="1"/>
    <col min="15140" max="15140" width="7.33203125" style="199" customWidth="1"/>
    <col min="15141" max="15142" width="6.6640625" style="199" customWidth="1"/>
    <col min="15143" max="15143" width="7.33203125" style="199" customWidth="1"/>
    <col min="15144" max="15145" width="6.6640625" style="199" customWidth="1"/>
    <col min="15146" max="15360" width="8.88671875" style="199"/>
    <col min="15361" max="15361" width="3.109375" style="199" customWidth="1"/>
    <col min="15362" max="15362" width="12.6640625" style="199" customWidth="1"/>
    <col min="15363" max="15363" width="0" style="199" hidden="1" customWidth="1"/>
    <col min="15364" max="15364" width="7.88671875" style="199" bestFit="1" customWidth="1"/>
    <col min="15365" max="15365" width="11.33203125" style="199" customWidth="1"/>
    <col min="15366" max="15366" width="7.33203125" style="199" customWidth="1"/>
    <col min="15367" max="15367" width="6.88671875" style="199" customWidth="1"/>
    <col min="15368" max="15369" width="6.6640625" style="199" customWidth="1"/>
    <col min="15370" max="15370" width="7.88671875" style="199" customWidth="1"/>
    <col min="15371" max="15377" width="6.6640625" style="199" customWidth="1"/>
    <col min="15378" max="15378" width="7.44140625" style="199" customWidth="1"/>
    <col min="15379" max="15395" width="6.6640625" style="199" customWidth="1"/>
    <col min="15396" max="15396" width="7.33203125" style="199" customWidth="1"/>
    <col min="15397" max="15398" width="6.6640625" style="199" customWidth="1"/>
    <col min="15399" max="15399" width="7.33203125" style="199" customWidth="1"/>
    <col min="15400" max="15401" width="6.6640625" style="199" customWidth="1"/>
    <col min="15402" max="15616" width="8.88671875" style="199"/>
    <col min="15617" max="15617" width="3.109375" style="199" customWidth="1"/>
    <col min="15618" max="15618" width="12.6640625" style="199" customWidth="1"/>
    <col min="15619" max="15619" width="0" style="199" hidden="1" customWidth="1"/>
    <col min="15620" max="15620" width="7.88671875" style="199" bestFit="1" customWidth="1"/>
    <col min="15621" max="15621" width="11.33203125" style="199" customWidth="1"/>
    <col min="15622" max="15622" width="7.33203125" style="199" customWidth="1"/>
    <col min="15623" max="15623" width="6.88671875" style="199" customWidth="1"/>
    <col min="15624" max="15625" width="6.6640625" style="199" customWidth="1"/>
    <col min="15626" max="15626" width="7.88671875" style="199" customWidth="1"/>
    <col min="15627" max="15633" width="6.6640625" style="199" customWidth="1"/>
    <col min="15634" max="15634" width="7.44140625" style="199" customWidth="1"/>
    <col min="15635" max="15651" width="6.6640625" style="199" customWidth="1"/>
    <col min="15652" max="15652" width="7.33203125" style="199" customWidth="1"/>
    <col min="15653" max="15654" width="6.6640625" style="199" customWidth="1"/>
    <col min="15655" max="15655" width="7.33203125" style="199" customWidth="1"/>
    <col min="15656" max="15657" width="6.6640625" style="199" customWidth="1"/>
    <col min="15658" max="15872" width="8.88671875" style="199"/>
    <col min="15873" max="15873" width="3.109375" style="199" customWidth="1"/>
    <col min="15874" max="15874" width="12.6640625" style="199" customWidth="1"/>
    <col min="15875" max="15875" width="0" style="199" hidden="1" customWidth="1"/>
    <col min="15876" max="15876" width="7.88671875" style="199" bestFit="1" customWidth="1"/>
    <col min="15877" max="15877" width="11.33203125" style="199" customWidth="1"/>
    <col min="15878" max="15878" width="7.33203125" style="199" customWidth="1"/>
    <col min="15879" max="15879" width="6.88671875" style="199" customWidth="1"/>
    <col min="15880" max="15881" width="6.6640625" style="199" customWidth="1"/>
    <col min="15882" max="15882" width="7.88671875" style="199" customWidth="1"/>
    <col min="15883" max="15889" width="6.6640625" style="199" customWidth="1"/>
    <col min="15890" max="15890" width="7.44140625" style="199" customWidth="1"/>
    <col min="15891" max="15907" width="6.6640625" style="199" customWidth="1"/>
    <col min="15908" max="15908" width="7.33203125" style="199" customWidth="1"/>
    <col min="15909" max="15910" width="6.6640625" style="199" customWidth="1"/>
    <col min="15911" max="15911" width="7.33203125" style="199" customWidth="1"/>
    <col min="15912" max="15913" width="6.6640625" style="199" customWidth="1"/>
    <col min="15914" max="16128" width="8.88671875" style="199"/>
    <col min="16129" max="16129" width="3.109375" style="199" customWidth="1"/>
    <col min="16130" max="16130" width="12.6640625" style="199" customWidth="1"/>
    <col min="16131" max="16131" width="0" style="199" hidden="1" customWidth="1"/>
    <col min="16132" max="16132" width="7.88671875" style="199" bestFit="1" customWidth="1"/>
    <col min="16133" max="16133" width="11.33203125" style="199" customWidth="1"/>
    <col min="16134" max="16134" width="7.33203125" style="199" customWidth="1"/>
    <col min="16135" max="16135" width="6.88671875" style="199" customWidth="1"/>
    <col min="16136" max="16137" width="6.6640625" style="199" customWidth="1"/>
    <col min="16138" max="16138" width="7.88671875" style="199" customWidth="1"/>
    <col min="16139" max="16145" width="6.6640625" style="199" customWidth="1"/>
    <col min="16146" max="16146" width="7.44140625" style="199" customWidth="1"/>
    <col min="16147" max="16163" width="6.6640625" style="199" customWidth="1"/>
    <col min="16164" max="16164" width="7.33203125" style="199" customWidth="1"/>
    <col min="16165" max="16166" width="6.6640625" style="199" customWidth="1"/>
    <col min="16167" max="16167" width="7.33203125" style="199" customWidth="1"/>
    <col min="16168" max="16169" width="6.6640625" style="199" customWidth="1"/>
    <col min="16170" max="16384" width="8.88671875" style="199"/>
  </cols>
  <sheetData>
    <row r="1" spans="1:41" ht="15.6" x14ac:dyDescent="0.25">
      <c r="A1" s="106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562" t="s">
        <v>997</v>
      </c>
      <c r="AH1" s="563"/>
      <c r="AI1" s="563"/>
      <c r="AJ1" s="563"/>
      <c r="AK1" s="563"/>
      <c r="AL1" s="563"/>
      <c r="AM1" s="563"/>
      <c r="AN1" s="563"/>
      <c r="AO1" s="563"/>
    </row>
    <row r="2" spans="1:41" ht="15.6" x14ac:dyDescent="0.2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562" t="s">
        <v>998</v>
      </c>
      <c r="AH2" s="563"/>
      <c r="AI2" s="563"/>
      <c r="AJ2" s="563"/>
      <c r="AK2" s="563"/>
      <c r="AL2" s="563"/>
      <c r="AM2" s="563"/>
      <c r="AN2" s="563"/>
      <c r="AO2" s="563"/>
    </row>
    <row r="3" spans="1:41" ht="15.6" x14ac:dyDescent="0.2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564"/>
      <c r="N3" s="564"/>
      <c r="O3" s="564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562" t="s">
        <v>999</v>
      </c>
      <c r="AH3" s="563"/>
      <c r="AI3" s="563"/>
      <c r="AJ3" s="563"/>
      <c r="AK3" s="563"/>
      <c r="AL3" s="563"/>
      <c r="AM3" s="563"/>
      <c r="AN3" s="563"/>
      <c r="AO3" s="563"/>
    </row>
    <row r="4" spans="1:41" s="200" customFormat="1" x14ac:dyDescent="0.25">
      <c r="M4" s="564"/>
      <c r="N4" s="564"/>
      <c r="O4" s="564"/>
    </row>
    <row r="5" spans="1:41" s="107" customFormat="1" ht="15.6" x14ac:dyDescent="0.3">
      <c r="A5" s="565" t="s">
        <v>1000</v>
      </c>
      <c r="B5" s="566"/>
      <c r="C5" s="566"/>
      <c r="D5" s="566"/>
      <c r="E5" s="566"/>
      <c r="F5" s="566"/>
      <c r="G5" s="566"/>
      <c r="H5" s="566"/>
      <c r="I5" s="566"/>
      <c r="J5" s="566"/>
      <c r="K5" s="566"/>
      <c r="L5" s="566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566"/>
      <c r="X5" s="566"/>
      <c r="Y5" s="566"/>
      <c r="Z5" s="566"/>
      <c r="AA5" s="566"/>
      <c r="AB5" s="566"/>
      <c r="AC5" s="566"/>
      <c r="AD5" s="566"/>
      <c r="AE5" s="566"/>
      <c r="AF5" s="566"/>
      <c r="AG5" s="566"/>
      <c r="AH5" s="566"/>
      <c r="AI5" s="566"/>
      <c r="AJ5" s="566"/>
      <c r="AK5" s="566"/>
      <c r="AL5" s="566"/>
      <c r="AM5" s="566"/>
      <c r="AN5" s="566"/>
      <c r="AO5" s="566"/>
    </row>
    <row r="6" spans="1:41" s="107" customFormat="1" ht="16.2" thickBot="1" x14ac:dyDescent="0.35">
      <c r="AH6" s="561" t="s">
        <v>493</v>
      </c>
      <c r="AI6" s="561"/>
      <c r="AJ6" s="561"/>
      <c r="AK6" s="561"/>
      <c r="AL6" s="561"/>
      <c r="AM6" s="561"/>
    </row>
    <row r="7" spans="1:41" s="200" customFormat="1" ht="13.8" thickBot="1" x14ac:dyDescent="0.3">
      <c r="A7" s="512" t="s">
        <v>494</v>
      </c>
      <c r="B7" s="554" t="s">
        <v>495</v>
      </c>
      <c r="C7" s="555"/>
      <c r="D7" s="108" t="s">
        <v>496</v>
      </c>
      <c r="E7" s="109" t="s">
        <v>497</v>
      </c>
      <c r="F7" s="505" t="s">
        <v>498</v>
      </c>
      <c r="G7" s="506"/>
      <c r="H7" s="506"/>
      <c r="I7" s="505" t="s">
        <v>499</v>
      </c>
      <c r="J7" s="506"/>
      <c r="K7" s="506"/>
      <c r="L7" s="505" t="s">
        <v>500</v>
      </c>
      <c r="M7" s="506"/>
      <c r="N7" s="506"/>
      <c r="O7" s="505" t="s">
        <v>501</v>
      </c>
      <c r="P7" s="506"/>
      <c r="Q7" s="506"/>
      <c r="R7" s="505" t="s">
        <v>502</v>
      </c>
      <c r="S7" s="506"/>
      <c r="T7" s="506"/>
      <c r="U7" s="505" t="s">
        <v>503</v>
      </c>
      <c r="V7" s="506"/>
      <c r="W7" s="506"/>
      <c r="X7" s="505" t="s">
        <v>504</v>
      </c>
      <c r="Y7" s="506"/>
      <c r="Z7" s="506"/>
      <c r="AA7" s="505" t="s">
        <v>505</v>
      </c>
      <c r="AB7" s="506"/>
      <c r="AC7" s="506"/>
      <c r="AD7" s="505" t="s">
        <v>506</v>
      </c>
      <c r="AE7" s="506"/>
      <c r="AF7" s="506"/>
      <c r="AG7" s="505" t="s">
        <v>507</v>
      </c>
      <c r="AH7" s="506"/>
      <c r="AI7" s="506"/>
      <c r="AJ7" s="505" t="s">
        <v>508</v>
      </c>
      <c r="AK7" s="506"/>
      <c r="AL7" s="506"/>
      <c r="AM7" s="505" t="s">
        <v>509</v>
      </c>
      <c r="AN7" s="506"/>
      <c r="AO7" s="556"/>
    </row>
    <row r="8" spans="1:41" s="200" customFormat="1" ht="13.8" thickBot="1" x14ac:dyDescent="0.3">
      <c r="A8" s="553"/>
      <c r="B8" s="557" t="s">
        <v>510</v>
      </c>
      <c r="C8" s="558"/>
      <c r="D8" s="110" t="s">
        <v>511</v>
      </c>
      <c r="E8" s="111" t="s">
        <v>512</v>
      </c>
      <c r="F8" s="202" t="s">
        <v>513</v>
      </c>
      <c r="G8" s="203" t="s">
        <v>514</v>
      </c>
      <c r="H8" s="203" t="s">
        <v>515</v>
      </c>
      <c r="I8" s="202" t="s">
        <v>513</v>
      </c>
      <c r="J8" s="203" t="s">
        <v>514</v>
      </c>
      <c r="K8" s="203" t="s">
        <v>515</v>
      </c>
      <c r="L8" s="202" t="s">
        <v>513</v>
      </c>
      <c r="M8" s="203" t="s">
        <v>514</v>
      </c>
      <c r="N8" s="203" t="s">
        <v>515</v>
      </c>
      <c r="O8" s="202" t="s">
        <v>513</v>
      </c>
      <c r="P8" s="203" t="s">
        <v>514</v>
      </c>
      <c r="Q8" s="203" t="s">
        <v>515</v>
      </c>
      <c r="R8" s="202" t="s">
        <v>513</v>
      </c>
      <c r="S8" s="203" t="s">
        <v>514</v>
      </c>
      <c r="T8" s="203" t="s">
        <v>515</v>
      </c>
      <c r="U8" s="202" t="s">
        <v>513</v>
      </c>
      <c r="V8" s="203" t="s">
        <v>514</v>
      </c>
      <c r="W8" s="203" t="s">
        <v>515</v>
      </c>
      <c r="X8" s="202" t="s">
        <v>513</v>
      </c>
      <c r="Y8" s="203" t="s">
        <v>514</v>
      </c>
      <c r="Z8" s="203" t="s">
        <v>515</v>
      </c>
      <c r="AA8" s="202" t="s">
        <v>513</v>
      </c>
      <c r="AB8" s="203" t="s">
        <v>514</v>
      </c>
      <c r="AC8" s="203" t="s">
        <v>515</v>
      </c>
      <c r="AD8" s="202" t="s">
        <v>513</v>
      </c>
      <c r="AE8" s="203" t="s">
        <v>514</v>
      </c>
      <c r="AF8" s="203" t="s">
        <v>515</v>
      </c>
      <c r="AG8" s="202" t="s">
        <v>513</v>
      </c>
      <c r="AH8" s="203" t="s">
        <v>514</v>
      </c>
      <c r="AI8" s="203" t="s">
        <v>515</v>
      </c>
      <c r="AJ8" s="202" t="s">
        <v>513</v>
      </c>
      <c r="AK8" s="203" t="s">
        <v>514</v>
      </c>
      <c r="AL8" s="203" t="s">
        <v>515</v>
      </c>
      <c r="AM8" s="202" t="s">
        <v>513</v>
      </c>
      <c r="AN8" s="203" t="s">
        <v>514</v>
      </c>
      <c r="AO8" s="204" t="s">
        <v>515</v>
      </c>
    </row>
    <row r="9" spans="1:41" s="200" customFormat="1" ht="13.8" thickBot="1" x14ac:dyDescent="0.3">
      <c r="A9" s="553"/>
      <c r="B9" s="534" t="s">
        <v>516</v>
      </c>
      <c r="C9" s="535"/>
      <c r="D9" s="112"/>
      <c r="E9" s="113" t="s">
        <v>517</v>
      </c>
      <c r="F9" s="114" t="s">
        <v>25</v>
      </c>
      <c r="G9" s="115" t="s">
        <v>518</v>
      </c>
      <c r="H9" s="115" t="s">
        <v>519</v>
      </c>
      <c r="I9" s="114" t="s">
        <v>25</v>
      </c>
      <c r="J9" s="115" t="s">
        <v>518</v>
      </c>
      <c r="K9" s="115" t="s">
        <v>519</v>
      </c>
      <c r="L9" s="114" t="s">
        <v>25</v>
      </c>
      <c r="M9" s="115" t="s">
        <v>518</v>
      </c>
      <c r="N9" s="115" t="s">
        <v>519</v>
      </c>
      <c r="O9" s="114" t="s">
        <v>25</v>
      </c>
      <c r="P9" s="115" t="s">
        <v>518</v>
      </c>
      <c r="Q9" s="115" t="s">
        <v>519</v>
      </c>
      <c r="R9" s="114" t="s">
        <v>25</v>
      </c>
      <c r="S9" s="115" t="s">
        <v>518</v>
      </c>
      <c r="T9" s="115" t="s">
        <v>519</v>
      </c>
      <c r="U9" s="114" t="s">
        <v>25</v>
      </c>
      <c r="V9" s="115" t="s">
        <v>518</v>
      </c>
      <c r="W9" s="115" t="s">
        <v>519</v>
      </c>
      <c r="X9" s="114" t="s">
        <v>25</v>
      </c>
      <c r="Y9" s="115" t="s">
        <v>518</v>
      </c>
      <c r="Z9" s="115" t="s">
        <v>519</v>
      </c>
      <c r="AA9" s="114" t="s">
        <v>25</v>
      </c>
      <c r="AB9" s="115" t="s">
        <v>518</v>
      </c>
      <c r="AC9" s="115" t="s">
        <v>519</v>
      </c>
      <c r="AD9" s="114" t="s">
        <v>25</v>
      </c>
      <c r="AE9" s="115" t="s">
        <v>518</v>
      </c>
      <c r="AF9" s="115" t="s">
        <v>519</v>
      </c>
      <c r="AG9" s="114" t="s">
        <v>25</v>
      </c>
      <c r="AH9" s="115" t="s">
        <v>518</v>
      </c>
      <c r="AI9" s="115" t="s">
        <v>519</v>
      </c>
      <c r="AJ9" s="114" t="s">
        <v>25</v>
      </c>
      <c r="AK9" s="115" t="s">
        <v>518</v>
      </c>
      <c r="AL9" s="115" t="s">
        <v>519</v>
      </c>
      <c r="AM9" s="114" t="s">
        <v>25</v>
      </c>
      <c r="AN9" s="115" t="s">
        <v>518</v>
      </c>
      <c r="AO9" s="116" t="s">
        <v>519</v>
      </c>
    </row>
    <row r="10" spans="1:41" s="200" customFormat="1" ht="13.5" customHeight="1" thickBot="1" x14ac:dyDescent="0.3">
      <c r="A10" s="553"/>
      <c r="B10" s="514" t="s">
        <v>1001</v>
      </c>
      <c r="C10" s="568"/>
      <c r="D10" s="542">
        <v>7</v>
      </c>
      <c r="E10" s="117"/>
      <c r="F10" s="118"/>
      <c r="G10" s="119"/>
      <c r="H10" s="120"/>
      <c r="I10" s="118"/>
      <c r="J10" s="119"/>
      <c r="K10" s="120"/>
      <c r="L10" s="118"/>
      <c r="M10" s="119"/>
      <c r="N10" s="120"/>
      <c r="O10" s="118"/>
      <c r="P10" s="119"/>
      <c r="Q10" s="120"/>
      <c r="R10" s="118"/>
      <c r="S10" s="119"/>
      <c r="T10" s="120"/>
      <c r="U10" s="118"/>
      <c r="V10" s="119"/>
      <c r="W10" s="120"/>
      <c r="X10" s="118"/>
      <c r="Y10" s="119"/>
      <c r="Z10" s="120"/>
      <c r="AA10" s="118"/>
      <c r="AB10" s="119"/>
      <c r="AC10" s="120"/>
      <c r="AD10" s="118"/>
      <c r="AE10" s="119"/>
      <c r="AF10" s="120"/>
      <c r="AG10" s="118"/>
      <c r="AH10" s="119"/>
      <c r="AI10" s="120"/>
      <c r="AJ10" s="118"/>
      <c r="AK10" s="119"/>
      <c r="AL10" s="120"/>
      <c r="AM10" s="118"/>
      <c r="AN10" s="119"/>
      <c r="AO10" s="121"/>
    </row>
    <row r="11" spans="1:41" s="200" customFormat="1" ht="13.8" thickBot="1" x14ac:dyDescent="0.3">
      <c r="A11" s="553"/>
      <c r="B11" s="569"/>
      <c r="C11" s="570"/>
      <c r="D11" s="543"/>
      <c r="E11" s="122"/>
      <c r="F11" s="123"/>
      <c r="G11" s="124"/>
      <c r="H11" s="122"/>
      <c r="I11" s="123"/>
      <c r="J11" s="124"/>
      <c r="K11" s="122"/>
      <c r="L11" s="123"/>
      <c r="M11" s="124"/>
      <c r="N11" s="122"/>
      <c r="O11" s="123"/>
      <c r="P11" s="124"/>
      <c r="Q11" s="122"/>
      <c r="R11" s="123"/>
      <c r="S11" s="124"/>
      <c r="T11" s="122"/>
      <c r="U11" s="123"/>
      <c r="V11" s="124"/>
      <c r="W11" s="122"/>
      <c r="X11" s="123"/>
      <c r="Y11" s="124"/>
      <c r="Z11" s="122"/>
      <c r="AA11" s="123"/>
      <c r="AB11" s="124"/>
      <c r="AC11" s="122"/>
      <c r="AD11" s="123"/>
      <c r="AE11" s="124"/>
      <c r="AF11" s="122"/>
      <c r="AG11" s="123"/>
      <c r="AH11" s="124"/>
      <c r="AI11" s="122"/>
      <c r="AJ11" s="123"/>
      <c r="AK11" s="124"/>
      <c r="AL11" s="122"/>
      <c r="AM11" s="123"/>
      <c r="AN11" s="124"/>
      <c r="AO11" s="125"/>
    </row>
    <row r="12" spans="1:41" s="200" customFormat="1" ht="13.8" thickBot="1" x14ac:dyDescent="0.3">
      <c r="A12" s="553"/>
      <c r="B12" s="571"/>
      <c r="C12" s="572"/>
      <c r="D12" s="544"/>
      <c r="E12" s="122">
        <v>10</v>
      </c>
      <c r="F12" s="123">
        <v>0</v>
      </c>
      <c r="G12" s="124">
        <v>0</v>
      </c>
      <c r="H12" s="122">
        <v>0</v>
      </c>
      <c r="I12" s="123">
        <v>0</v>
      </c>
      <c r="J12" s="124">
        <v>0</v>
      </c>
      <c r="K12" s="122">
        <v>0</v>
      </c>
      <c r="L12" s="123">
        <v>0</v>
      </c>
      <c r="M12" s="124">
        <v>0</v>
      </c>
      <c r="N12" s="122">
        <v>0</v>
      </c>
      <c r="O12" s="123">
        <v>0</v>
      </c>
      <c r="P12" s="124">
        <v>0</v>
      </c>
      <c r="Q12" s="122">
        <v>0</v>
      </c>
      <c r="R12" s="123">
        <v>0</v>
      </c>
      <c r="S12" s="124">
        <v>0</v>
      </c>
      <c r="T12" s="122">
        <v>0</v>
      </c>
      <c r="U12" s="123">
        <v>0</v>
      </c>
      <c r="V12" s="124">
        <v>0</v>
      </c>
      <c r="W12" s="122">
        <v>0</v>
      </c>
      <c r="X12" s="123">
        <v>0</v>
      </c>
      <c r="Y12" s="124">
        <v>0</v>
      </c>
      <c r="Z12" s="122">
        <v>0</v>
      </c>
      <c r="AA12" s="123">
        <v>0</v>
      </c>
      <c r="AB12" s="124">
        <v>0</v>
      </c>
      <c r="AC12" s="122">
        <v>0</v>
      </c>
      <c r="AD12" s="123">
        <v>0</v>
      </c>
      <c r="AE12" s="124">
        <v>0</v>
      </c>
      <c r="AF12" s="122">
        <v>0</v>
      </c>
      <c r="AG12" s="123">
        <v>0</v>
      </c>
      <c r="AH12" s="124">
        <v>0</v>
      </c>
      <c r="AI12" s="122">
        <v>0</v>
      </c>
      <c r="AJ12" s="123">
        <v>0</v>
      </c>
      <c r="AK12" s="124">
        <v>0</v>
      </c>
      <c r="AL12" s="122">
        <v>0</v>
      </c>
      <c r="AM12" s="123">
        <v>0</v>
      </c>
      <c r="AN12" s="124">
        <v>0</v>
      </c>
      <c r="AO12" s="125">
        <v>0</v>
      </c>
    </row>
    <row r="13" spans="1:41" s="200" customFormat="1" ht="13.5" customHeight="1" thickBot="1" x14ac:dyDescent="0.3">
      <c r="A13" s="553"/>
      <c r="B13" s="573" t="s">
        <v>1002</v>
      </c>
      <c r="C13" s="574"/>
      <c r="D13" s="551">
        <v>7</v>
      </c>
      <c r="E13" s="117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22"/>
      <c r="R13" s="123"/>
      <c r="S13" s="124"/>
      <c r="T13" s="122"/>
      <c r="U13" s="123"/>
      <c r="V13" s="124"/>
      <c r="W13" s="122"/>
      <c r="X13" s="123"/>
      <c r="Y13" s="124"/>
      <c r="Z13" s="122"/>
      <c r="AA13" s="123"/>
      <c r="AB13" s="124"/>
      <c r="AC13" s="122"/>
      <c r="AD13" s="123"/>
      <c r="AE13" s="124"/>
      <c r="AF13" s="122"/>
      <c r="AG13" s="123"/>
      <c r="AH13" s="124"/>
      <c r="AI13" s="122"/>
      <c r="AJ13" s="123"/>
      <c r="AK13" s="124"/>
      <c r="AL13" s="122"/>
      <c r="AM13" s="123"/>
      <c r="AN13" s="124"/>
      <c r="AO13" s="125"/>
    </row>
    <row r="14" spans="1:41" s="200" customFormat="1" ht="13.8" thickBot="1" x14ac:dyDescent="0.3">
      <c r="A14" s="553"/>
      <c r="B14" s="569"/>
      <c r="C14" s="570"/>
      <c r="D14" s="543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22"/>
      <c r="R14" s="123"/>
      <c r="S14" s="124"/>
      <c r="T14" s="122"/>
      <c r="U14" s="123"/>
      <c r="V14" s="124"/>
      <c r="W14" s="122"/>
      <c r="X14" s="123"/>
      <c r="Y14" s="124"/>
      <c r="Z14" s="122"/>
      <c r="AA14" s="123"/>
      <c r="AB14" s="124"/>
      <c r="AC14" s="122"/>
      <c r="AD14" s="123"/>
      <c r="AE14" s="124"/>
      <c r="AF14" s="122"/>
      <c r="AG14" s="123"/>
      <c r="AH14" s="124"/>
      <c r="AI14" s="122"/>
      <c r="AJ14" s="123"/>
      <c r="AK14" s="124"/>
      <c r="AL14" s="122"/>
      <c r="AM14" s="123"/>
      <c r="AN14" s="124"/>
      <c r="AO14" s="125"/>
    </row>
    <row r="15" spans="1:41" s="200" customFormat="1" ht="13.8" thickBot="1" x14ac:dyDescent="0.3">
      <c r="A15" s="553"/>
      <c r="B15" s="575"/>
      <c r="C15" s="576"/>
      <c r="D15" s="552"/>
      <c r="E15" s="122">
        <v>10</v>
      </c>
      <c r="F15" s="123">
        <v>672</v>
      </c>
      <c r="G15" s="124">
        <v>3.0739999999999998</v>
      </c>
      <c r="H15" s="122">
        <v>2.71</v>
      </c>
      <c r="I15" s="123">
        <v>648</v>
      </c>
      <c r="J15" s="124">
        <v>2.806</v>
      </c>
      <c r="K15" s="122">
        <v>2.78</v>
      </c>
      <c r="L15" s="123">
        <v>636</v>
      </c>
      <c r="M15" s="124">
        <v>2.6760000000000002</v>
      </c>
      <c r="N15" s="122">
        <v>2.8</v>
      </c>
      <c r="O15" s="123">
        <v>636</v>
      </c>
      <c r="P15" s="124">
        <v>2.6760000000000002</v>
      </c>
      <c r="Q15" s="122">
        <v>2.8</v>
      </c>
      <c r="R15" s="123">
        <v>528</v>
      </c>
      <c r="S15" s="124">
        <v>2.351</v>
      </c>
      <c r="T15" s="122">
        <v>2.2000000000000002</v>
      </c>
      <c r="U15" s="123">
        <v>516</v>
      </c>
      <c r="V15" s="124">
        <v>2.226</v>
      </c>
      <c r="W15" s="122">
        <v>2.2200000000000002</v>
      </c>
      <c r="X15" s="123">
        <v>528</v>
      </c>
      <c r="Y15" s="124">
        <v>2.351</v>
      </c>
      <c r="Z15" s="122">
        <v>2.2000000000000002</v>
      </c>
      <c r="AA15" s="123">
        <v>600</v>
      </c>
      <c r="AB15" s="124">
        <v>2.6709999999999998</v>
      </c>
      <c r="AC15" s="122">
        <v>2.5</v>
      </c>
      <c r="AD15" s="123">
        <v>564</v>
      </c>
      <c r="AE15" s="124">
        <v>2.6829999999999998</v>
      </c>
      <c r="AF15" s="122">
        <v>2.15</v>
      </c>
      <c r="AG15" s="123">
        <v>756</v>
      </c>
      <c r="AH15" s="124">
        <v>3.827</v>
      </c>
      <c r="AI15" s="122">
        <v>2.57</v>
      </c>
      <c r="AJ15" s="123">
        <v>744</v>
      </c>
      <c r="AK15" s="124">
        <v>3.3130000000000002</v>
      </c>
      <c r="AL15" s="122">
        <v>3.1</v>
      </c>
      <c r="AM15" s="123">
        <v>1224</v>
      </c>
      <c r="AN15" s="124">
        <v>6.1760000000000002</v>
      </c>
      <c r="AO15" s="125">
        <v>3.5</v>
      </c>
    </row>
    <row r="16" spans="1:41" s="200" customFormat="1" ht="13.8" thickBot="1" x14ac:dyDescent="0.3">
      <c r="A16" s="553"/>
      <c r="B16" s="577" t="s">
        <v>1003</v>
      </c>
      <c r="C16" s="124"/>
      <c r="D16" s="578">
        <v>8</v>
      </c>
      <c r="E16" s="117"/>
      <c r="F16" s="123"/>
      <c r="G16" s="124"/>
      <c r="H16" s="122"/>
      <c r="I16" s="123"/>
      <c r="J16" s="124"/>
      <c r="K16" s="122"/>
      <c r="L16" s="123"/>
      <c r="M16" s="124"/>
      <c r="N16" s="122"/>
      <c r="O16" s="123"/>
      <c r="P16" s="124"/>
      <c r="Q16" s="122"/>
      <c r="R16" s="123"/>
      <c r="S16" s="124"/>
      <c r="T16" s="122"/>
      <c r="U16" s="123"/>
      <c r="V16" s="124"/>
      <c r="W16" s="122"/>
      <c r="X16" s="123"/>
      <c r="Y16" s="124"/>
      <c r="Z16" s="122"/>
      <c r="AA16" s="123"/>
      <c r="AB16" s="124"/>
      <c r="AC16" s="122"/>
      <c r="AD16" s="123"/>
      <c r="AE16" s="124"/>
      <c r="AF16" s="122"/>
      <c r="AG16" s="123"/>
      <c r="AH16" s="124"/>
      <c r="AI16" s="122"/>
      <c r="AJ16" s="123"/>
      <c r="AK16" s="124"/>
      <c r="AL16" s="122"/>
      <c r="AM16" s="123"/>
      <c r="AN16" s="124"/>
      <c r="AO16" s="125"/>
    </row>
    <row r="17" spans="1:41" s="200" customFormat="1" ht="13.8" thickBot="1" x14ac:dyDescent="0.3">
      <c r="A17" s="553"/>
      <c r="B17" s="577"/>
      <c r="C17" s="124"/>
      <c r="D17" s="579"/>
      <c r="E17" s="122"/>
      <c r="F17" s="123"/>
      <c r="G17" s="124"/>
      <c r="H17" s="122"/>
      <c r="I17" s="123"/>
      <c r="J17" s="124"/>
      <c r="K17" s="122"/>
      <c r="L17" s="123"/>
      <c r="M17" s="124"/>
      <c r="N17" s="122"/>
      <c r="O17" s="123"/>
      <c r="P17" s="124"/>
      <c r="Q17" s="122"/>
      <c r="R17" s="123"/>
      <c r="S17" s="124"/>
      <c r="T17" s="122"/>
      <c r="U17" s="123"/>
      <c r="V17" s="124"/>
      <c r="W17" s="122"/>
      <c r="X17" s="123"/>
      <c r="Y17" s="124"/>
      <c r="Z17" s="122"/>
      <c r="AA17" s="123"/>
      <c r="AB17" s="124"/>
      <c r="AC17" s="122"/>
      <c r="AD17" s="123"/>
      <c r="AE17" s="124"/>
      <c r="AF17" s="122"/>
      <c r="AG17" s="123"/>
      <c r="AH17" s="124"/>
      <c r="AI17" s="122"/>
      <c r="AJ17" s="123"/>
      <c r="AK17" s="124"/>
      <c r="AL17" s="122"/>
      <c r="AM17" s="123"/>
      <c r="AN17" s="124"/>
      <c r="AO17" s="125"/>
    </row>
    <row r="18" spans="1:41" s="200" customFormat="1" ht="13.8" thickBot="1" x14ac:dyDescent="0.3">
      <c r="A18" s="553"/>
      <c r="B18" s="577"/>
      <c r="C18" s="124"/>
      <c r="D18" s="496"/>
      <c r="E18" s="122">
        <v>10</v>
      </c>
      <c r="F18" s="123">
        <v>0</v>
      </c>
      <c r="G18" s="124">
        <v>0</v>
      </c>
      <c r="H18" s="122">
        <v>0</v>
      </c>
      <c r="I18" s="123">
        <v>0</v>
      </c>
      <c r="J18" s="124">
        <v>0</v>
      </c>
      <c r="K18" s="122">
        <v>0</v>
      </c>
      <c r="L18" s="123">
        <v>0</v>
      </c>
      <c r="M18" s="124">
        <v>0</v>
      </c>
      <c r="N18" s="122">
        <v>0</v>
      </c>
      <c r="O18" s="123">
        <v>0</v>
      </c>
      <c r="P18" s="124">
        <v>0</v>
      </c>
      <c r="Q18" s="122">
        <v>0</v>
      </c>
      <c r="R18" s="123">
        <v>0</v>
      </c>
      <c r="S18" s="124">
        <v>0</v>
      </c>
      <c r="T18" s="122">
        <v>0</v>
      </c>
      <c r="U18" s="123">
        <v>0</v>
      </c>
      <c r="V18" s="124">
        <v>0</v>
      </c>
      <c r="W18" s="122">
        <v>0</v>
      </c>
      <c r="X18" s="123">
        <v>0</v>
      </c>
      <c r="Y18" s="124">
        <v>0</v>
      </c>
      <c r="Z18" s="122">
        <v>0</v>
      </c>
      <c r="AA18" s="123">
        <v>0</v>
      </c>
      <c r="AB18" s="124">
        <v>0</v>
      </c>
      <c r="AC18" s="122">
        <v>0</v>
      </c>
      <c r="AD18" s="123">
        <v>0</v>
      </c>
      <c r="AE18" s="124">
        <v>0</v>
      </c>
      <c r="AF18" s="122">
        <v>0</v>
      </c>
      <c r="AG18" s="123">
        <v>0</v>
      </c>
      <c r="AH18" s="124">
        <v>0</v>
      </c>
      <c r="AI18" s="122">
        <v>0</v>
      </c>
      <c r="AJ18" s="123">
        <v>0</v>
      </c>
      <c r="AK18" s="124">
        <v>0</v>
      </c>
      <c r="AL18" s="122">
        <v>0</v>
      </c>
      <c r="AM18" s="123">
        <v>0</v>
      </c>
      <c r="AN18" s="124">
        <v>0</v>
      </c>
      <c r="AO18" s="125">
        <v>0</v>
      </c>
    </row>
    <row r="19" spans="1:41" s="200" customFormat="1" ht="13.8" thickBot="1" x14ac:dyDescent="0.3">
      <c r="A19" s="553"/>
      <c r="B19" s="507"/>
      <c r="C19" s="124"/>
      <c r="D19" s="126"/>
      <c r="E19" s="117"/>
      <c r="F19" s="123"/>
      <c r="G19" s="124"/>
      <c r="H19" s="122"/>
      <c r="I19" s="123"/>
      <c r="J19" s="124"/>
      <c r="K19" s="122"/>
      <c r="L19" s="123"/>
      <c r="M19" s="124"/>
      <c r="N19" s="122"/>
      <c r="O19" s="123"/>
      <c r="P19" s="124"/>
      <c r="Q19" s="122"/>
      <c r="R19" s="123"/>
      <c r="S19" s="124"/>
      <c r="T19" s="122"/>
      <c r="U19" s="123"/>
      <c r="V19" s="124"/>
      <c r="W19" s="122"/>
      <c r="X19" s="123"/>
      <c r="Y19" s="124"/>
      <c r="Z19" s="122"/>
      <c r="AA19" s="123"/>
      <c r="AB19" s="124"/>
      <c r="AC19" s="122"/>
      <c r="AD19" s="123"/>
      <c r="AE19" s="124"/>
      <c r="AF19" s="122"/>
      <c r="AG19" s="123"/>
      <c r="AH19" s="124"/>
      <c r="AI19" s="122"/>
      <c r="AJ19" s="123"/>
      <c r="AK19" s="124"/>
      <c r="AL19" s="122"/>
      <c r="AM19" s="123"/>
      <c r="AN19" s="124"/>
      <c r="AO19" s="125"/>
    </row>
    <row r="20" spans="1:41" s="200" customFormat="1" ht="13.8" thickBot="1" x14ac:dyDescent="0.3">
      <c r="A20" s="553"/>
      <c r="B20" s="507"/>
      <c r="C20" s="124"/>
      <c r="D20" s="110"/>
      <c r="E20" s="122"/>
      <c r="F20" s="123"/>
      <c r="G20" s="124"/>
      <c r="H20" s="122"/>
      <c r="I20" s="123"/>
      <c r="J20" s="124"/>
      <c r="K20" s="122"/>
      <c r="L20" s="123"/>
      <c r="M20" s="124"/>
      <c r="N20" s="122"/>
      <c r="O20" s="123"/>
      <c r="P20" s="124"/>
      <c r="Q20" s="122"/>
      <c r="R20" s="123"/>
      <c r="S20" s="124"/>
      <c r="T20" s="122"/>
      <c r="U20" s="123"/>
      <c r="V20" s="124"/>
      <c r="W20" s="122"/>
      <c r="X20" s="123"/>
      <c r="Y20" s="124"/>
      <c r="Z20" s="122"/>
      <c r="AA20" s="123"/>
      <c r="AB20" s="124"/>
      <c r="AC20" s="122"/>
      <c r="AD20" s="123"/>
      <c r="AE20" s="124"/>
      <c r="AF20" s="122"/>
      <c r="AG20" s="123"/>
      <c r="AH20" s="124"/>
      <c r="AI20" s="122"/>
      <c r="AJ20" s="123"/>
      <c r="AK20" s="124"/>
      <c r="AL20" s="122"/>
      <c r="AM20" s="123"/>
      <c r="AN20" s="124"/>
      <c r="AO20" s="125"/>
    </row>
    <row r="21" spans="1:41" s="200" customFormat="1" ht="13.8" thickBot="1" x14ac:dyDescent="0.3">
      <c r="A21" s="553"/>
      <c r="B21" s="508"/>
      <c r="C21" s="126"/>
      <c r="D21" s="128"/>
      <c r="E21" s="122"/>
      <c r="F21" s="129"/>
      <c r="G21" s="126"/>
      <c r="H21" s="130"/>
      <c r="I21" s="129"/>
      <c r="J21" s="126"/>
      <c r="K21" s="130"/>
      <c r="L21" s="129"/>
      <c r="M21" s="126"/>
      <c r="N21" s="130"/>
      <c r="O21" s="129"/>
      <c r="P21" s="126"/>
      <c r="Q21" s="130"/>
      <c r="R21" s="129"/>
      <c r="S21" s="126"/>
      <c r="T21" s="130"/>
      <c r="U21" s="129"/>
      <c r="V21" s="126"/>
      <c r="W21" s="130"/>
      <c r="X21" s="129"/>
      <c r="Y21" s="126"/>
      <c r="Z21" s="130"/>
      <c r="AA21" s="129"/>
      <c r="AB21" s="126"/>
      <c r="AC21" s="130"/>
      <c r="AD21" s="129"/>
      <c r="AE21" s="126"/>
      <c r="AF21" s="130"/>
      <c r="AG21" s="129"/>
      <c r="AH21" s="126"/>
      <c r="AI21" s="130"/>
      <c r="AJ21" s="129"/>
      <c r="AK21" s="126"/>
      <c r="AL21" s="130"/>
      <c r="AM21" s="129"/>
      <c r="AN21" s="126"/>
      <c r="AO21" s="131"/>
    </row>
    <row r="22" spans="1:41" s="200" customFormat="1" ht="13.8" thickBot="1" x14ac:dyDescent="0.3">
      <c r="A22" s="553"/>
      <c r="B22" s="509" t="s">
        <v>522</v>
      </c>
      <c r="C22" s="509"/>
      <c r="D22" s="509"/>
      <c r="E22" s="132"/>
      <c r="F22" s="133"/>
      <c r="G22" s="119"/>
      <c r="H22" s="120"/>
      <c r="I22" s="133"/>
      <c r="J22" s="119"/>
      <c r="K22" s="120"/>
      <c r="L22" s="133"/>
      <c r="M22" s="119"/>
      <c r="N22" s="120"/>
      <c r="O22" s="133"/>
      <c r="P22" s="119"/>
      <c r="Q22" s="120"/>
      <c r="R22" s="133"/>
      <c r="S22" s="119"/>
      <c r="T22" s="120"/>
      <c r="U22" s="133"/>
      <c r="V22" s="119"/>
      <c r="W22" s="120"/>
      <c r="X22" s="133"/>
      <c r="Y22" s="119"/>
      <c r="Z22" s="120"/>
      <c r="AA22" s="133"/>
      <c r="AB22" s="119"/>
      <c r="AC22" s="120"/>
      <c r="AD22" s="133"/>
      <c r="AE22" s="119"/>
      <c r="AF22" s="120"/>
      <c r="AG22" s="133"/>
      <c r="AH22" s="119"/>
      <c r="AI22" s="120"/>
      <c r="AJ22" s="133"/>
      <c r="AK22" s="119"/>
      <c r="AL22" s="120"/>
      <c r="AM22" s="133"/>
      <c r="AN22" s="119"/>
      <c r="AO22" s="121"/>
    </row>
    <row r="23" spans="1:41" s="200" customFormat="1" ht="13.8" thickBot="1" x14ac:dyDescent="0.3">
      <c r="A23" s="553"/>
      <c r="B23" s="510"/>
      <c r="C23" s="510"/>
      <c r="D23" s="510"/>
      <c r="E23" s="134"/>
      <c r="F23" s="135"/>
      <c r="G23" s="124"/>
      <c r="H23" s="122"/>
      <c r="I23" s="135"/>
      <c r="J23" s="124"/>
      <c r="K23" s="122"/>
      <c r="L23" s="135"/>
      <c r="M23" s="124"/>
      <c r="N23" s="122"/>
      <c r="O23" s="135"/>
      <c r="P23" s="124"/>
      <c r="Q23" s="122"/>
      <c r="R23" s="135"/>
      <c r="S23" s="124"/>
      <c r="T23" s="122"/>
      <c r="U23" s="135"/>
      <c r="V23" s="124"/>
      <c r="W23" s="122"/>
      <c r="X23" s="135"/>
      <c r="Y23" s="124"/>
      <c r="Z23" s="122"/>
      <c r="AA23" s="135"/>
      <c r="AB23" s="124"/>
      <c r="AC23" s="122"/>
      <c r="AD23" s="135"/>
      <c r="AE23" s="124"/>
      <c r="AF23" s="122"/>
      <c r="AG23" s="135"/>
      <c r="AH23" s="124"/>
      <c r="AI23" s="122"/>
      <c r="AJ23" s="135"/>
      <c r="AK23" s="124"/>
      <c r="AL23" s="122"/>
      <c r="AM23" s="135"/>
      <c r="AN23" s="124"/>
      <c r="AO23" s="125"/>
    </row>
    <row r="24" spans="1:41" s="200" customFormat="1" ht="13.8" thickBot="1" x14ac:dyDescent="0.3">
      <c r="A24" s="553"/>
      <c r="B24" s="511"/>
      <c r="C24" s="511"/>
      <c r="D24" s="511"/>
      <c r="E24" s="136"/>
      <c r="F24" s="137"/>
      <c r="G24" s="138">
        <f>SUM(G12+G15)</f>
        <v>3.0739999999999998</v>
      </c>
      <c r="H24" s="138">
        <f>SUM(H12+H15)</f>
        <v>2.71</v>
      </c>
      <c r="I24" s="137"/>
      <c r="J24" s="138">
        <f>SUM(J12:J23)</f>
        <v>2.806</v>
      </c>
      <c r="K24" s="138">
        <f>SUM(K12:K23)</f>
        <v>2.78</v>
      </c>
      <c r="L24" s="137"/>
      <c r="M24" s="138">
        <f>SUM(M12:M20)</f>
        <v>2.6760000000000002</v>
      </c>
      <c r="N24" s="138">
        <f>SUM(N12:N20)</f>
        <v>2.8</v>
      </c>
      <c r="O24" s="137"/>
      <c r="P24" s="138">
        <f>SUM(P12:P23)</f>
        <v>2.6760000000000002</v>
      </c>
      <c r="Q24" s="138">
        <f>SUM(Q12:Q23)</f>
        <v>2.8</v>
      </c>
      <c r="R24" s="137"/>
      <c r="S24" s="138">
        <f>SUM(S12:S23)</f>
        <v>2.351</v>
      </c>
      <c r="T24" s="138">
        <f>SUM(T12:T23)</f>
        <v>2.2000000000000002</v>
      </c>
      <c r="U24" s="137"/>
      <c r="V24" s="138">
        <f>SUM(V12:V23)</f>
        <v>2.226</v>
      </c>
      <c r="W24" s="138">
        <f>SUM(W12:W23)</f>
        <v>2.2200000000000002</v>
      </c>
      <c r="X24" s="137"/>
      <c r="Y24" s="138">
        <f>SUM(Y12:Y23)</f>
        <v>2.351</v>
      </c>
      <c r="Z24" s="138">
        <f>SUM(Z12:Z23)</f>
        <v>2.2000000000000002</v>
      </c>
      <c r="AA24" s="137"/>
      <c r="AB24" s="138">
        <f>SUM(AB12:AB23)</f>
        <v>2.6709999999999998</v>
      </c>
      <c r="AC24" s="138">
        <f>SUM(AC12:AC23)</f>
        <v>2.5</v>
      </c>
      <c r="AD24" s="137"/>
      <c r="AE24" s="138">
        <f>SUM(AE12:AE23)</f>
        <v>2.6829999999999998</v>
      </c>
      <c r="AF24" s="138">
        <f>SUM(AF12:AF23)</f>
        <v>2.15</v>
      </c>
      <c r="AG24" s="137"/>
      <c r="AH24" s="138">
        <f>SUM(AH12:AH23)</f>
        <v>3.827</v>
      </c>
      <c r="AI24" s="138">
        <f>SUM(AI12:AI23)</f>
        <v>2.57</v>
      </c>
      <c r="AJ24" s="137"/>
      <c r="AK24" s="138">
        <f>SUM(AK12:AK23)</f>
        <v>3.3130000000000002</v>
      </c>
      <c r="AL24" s="138">
        <f>SUM(AL12:AL23)</f>
        <v>3.1</v>
      </c>
      <c r="AM24" s="137"/>
      <c r="AN24" s="138">
        <f>SUM(AN12:AN23)</f>
        <v>6.1760000000000002</v>
      </c>
      <c r="AO24" s="138">
        <f>SUM(AO12:AO23)</f>
        <v>3.5</v>
      </c>
    </row>
    <row r="25" spans="1:41" s="200" customFormat="1" ht="13.5" customHeight="1" thickBot="1" x14ac:dyDescent="0.3">
      <c r="A25" s="512"/>
      <c r="B25" s="514" t="s">
        <v>523</v>
      </c>
      <c r="C25" s="515"/>
      <c r="D25" s="516"/>
      <c r="E25" s="139" t="s">
        <v>497</v>
      </c>
      <c r="F25" s="493" t="s">
        <v>513</v>
      </c>
      <c r="G25" s="495" t="s">
        <v>514</v>
      </c>
      <c r="H25" s="497" t="s">
        <v>515</v>
      </c>
      <c r="I25" s="493" t="s">
        <v>513</v>
      </c>
      <c r="J25" s="495" t="s">
        <v>514</v>
      </c>
      <c r="K25" s="497" t="s">
        <v>515</v>
      </c>
      <c r="L25" s="493" t="s">
        <v>513</v>
      </c>
      <c r="M25" s="495" t="s">
        <v>514</v>
      </c>
      <c r="N25" s="497" t="s">
        <v>515</v>
      </c>
      <c r="O25" s="493" t="s">
        <v>513</v>
      </c>
      <c r="P25" s="495" t="s">
        <v>514</v>
      </c>
      <c r="Q25" s="497" t="s">
        <v>515</v>
      </c>
      <c r="R25" s="493" t="s">
        <v>513</v>
      </c>
      <c r="S25" s="495" t="s">
        <v>514</v>
      </c>
      <c r="T25" s="497" t="s">
        <v>515</v>
      </c>
      <c r="U25" s="493" t="s">
        <v>513</v>
      </c>
      <c r="V25" s="495" t="s">
        <v>514</v>
      </c>
      <c r="W25" s="497" t="s">
        <v>515</v>
      </c>
      <c r="X25" s="493" t="s">
        <v>513</v>
      </c>
      <c r="Y25" s="495" t="s">
        <v>514</v>
      </c>
      <c r="Z25" s="497" t="s">
        <v>515</v>
      </c>
      <c r="AA25" s="493" t="s">
        <v>513</v>
      </c>
      <c r="AB25" s="495" t="s">
        <v>514</v>
      </c>
      <c r="AC25" s="497" t="s">
        <v>515</v>
      </c>
      <c r="AD25" s="493" t="s">
        <v>513</v>
      </c>
      <c r="AE25" s="495" t="s">
        <v>514</v>
      </c>
      <c r="AF25" s="497" t="s">
        <v>515</v>
      </c>
      <c r="AG25" s="493" t="s">
        <v>513</v>
      </c>
      <c r="AH25" s="495" t="s">
        <v>514</v>
      </c>
      <c r="AI25" s="497" t="s">
        <v>515</v>
      </c>
      <c r="AJ25" s="493" t="s">
        <v>513</v>
      </c>
      <c r="AK25" s="495" t="s">
        <v>514</v>
      </c>
      <c r="AL25" s="497" t="s">
        <v>515</v>
      </c>
      <c r="AM25" s="493" t="s">
        <v>513</v>
      </c>
      <c r="AN25" s="495" t="s">
        <v>514</v>
      </c>
      <c r="AO25" s="497" t="s">
        <v>515</v>
      </c>
    </row>
    <row r="26" spans="1:41" s="200" customFormat="1" ht="13.8" thickBot="1" x14ac:dyDescent="0.3">
      <c r="A26" s="513"/>
      <c r="B26" s="517"/>
      <c r="C26" s="518"/>
      <c r="D26" s="519"/>
      <c r="E26" s="140" t="s">
        <v>512</v>
      </c>
      <c r="F26" s="494"/>
      <c r="G26" s="496"/>
      <c r="H26" s="498"/>
      <c r="I26" s="494"/>
      <c r="J26" s="496"/>
      <c r="K26" s="498"/>
      <c r="L26" s="494"/>
      <c r="M26" s="496"/>
      <c r="N26" s="498"/>
      <c r="O26" s="494"/>
      <c r="P26" s="496"/>
      <c r="Q26" s="498"/>
      <c r="R26" s="494"/>
      <c r="S26" s="496"/>
      <c r="T26" s="498"/>
      <c r="U26" s="494"/>
      <c r="V26" s="496"/>
      <c r="W26" s="498"/>
      <c r="X26" s="494"/>
      <c r="Y26" s="496"/>
      <c r="Z26" s="498"/>
      <c r="AA26" s="494"/>
      <c r="AB26" s="496"/>
      <c r="AC26" s="498"/>
      <c r="AD26" s="494"/>
      <c r="AE26" s="496"/>
      <c r="AF26" s="498"/>
      <c r="AG26" s="494"/>
      <c r="AH26" s="496"/>
      <c r="AI26" s="498"/>
      <c r="AJ26" s="494"/>
      <c r="AK26" s="496"/>
      <c r="AL26" s="498"/>
      <c r="AM26" s="494"/>
      <c r="AN26" s="496"/>
      <c r="AO26" s="498"/>
    </row>
    <row r="27" spans="1:41" s="200" customFormat="1" ht="13.8" thickBot="1" x14ac:dyDescent="0.3">
      <c r="A27" s="513"/>
      <c r="B27" s="520"/>
      <c r="C27" s="521"/>
      <c r="D27" s="522"/>
      <c r="E27" s="141" t="s">
        <v>517</v>
      </c>
      <c r="F27" s="142" t="s">
        <v>25</v>
      </c>
      <c r="G27" s="115" t="s">
        <v>518</v>
      </c>
      <c r="H27" s="115" t="s">
        <v>519</v>
      </c>
      <c r="I27" s="142" t="s">
        <v>25</v>
      </c>
      <c r="J27" s="115" t="s">
        <v>518</v>
      </c>
      <c r="K27" s="115" t="s">
        <v>519</v>
      </c>
      <c r="L27" s="142" t="s">
        <v>25</v>
      </c>
      <c r="M27" s="115" t="s">
        <v>518</v>
      </c>
      <c r="N27" s="115" t="s">
        <v>519</v>
      </c>
      <c r="O27" s="142" t="s">
        <v>25</v>
      </c>
      <c r="P27" s="115" t="s">
        <v>518</v>
      </c>
      <c r="Q27" s="115" t="s">
        <v>519</v>
      </c>
      <c r="R27" s="142" t="s">
        <v>25</v>
      </c>
      <c r="S27" s="115" t="s">
        <v>518</v>
      </c>
      <c r="T27" s="115" t="s">
        <v>519</v>
      </c>
      <c r="U27" s="142" t="s">
        <v>25</v>
      </c>
      <c r="V27" s="115" t="s">
        <v>518</v>
      </c>
      <c r="W27" s="115" t="s">
        <v>519</v>
      </c>
      <c r="X27" s="142" t="s">
        <v>25</v>
      </c>
      <c r="Y27" s="115" t="s">
        <v>518</v>
      </c>
      <c r="Z27" s="115" t="s">
        <v>519</v>
      </c>
      <c r="AA27" s="142" t="s">
        <v>25</v>
      </c>
      <c r="AB27" s="115" t="s">
        <v>518</v>
      </c>
      <c r="AC27" s="115" t="s">
        <v>519</v>
      </c>
      <c r="AD27" s="142" t="s">
        <v>25</v>
      </c>
      <c r="AE27" s="115" t="s">
        <v>518</v>
      </c>
      <c r="AF27" s="115" t="s">
        <v>519</v>
      </c>
      <c r="AG27" s="142" t="s">
        <v>25</v>
      </c>
      <c r="AH27" s="115" t="s">
        <v>518</v>
      </c>
      <c r="AI27" s="115" t="s">
        <v>519</v>
      </c>
      <c r="AJ27" s="142" t="s">
        <v>25</v>
      </c>
      <c r="AK27" s="115" t="s">
        <v>518</v>
      </c>
      <c r="AL27" s="115" t="s">
        <v>519</v>
      </c>
      <c r="AM27" s="142" t="s">
        <v>25</v>
      </c>
      <c r="AN27" s="115" t="s">
        <v>518</v>
      </c>
      <c r="AO27" s="116" t="s">
        <v>519</v>
      </c>
    </row>
    <row r="28" spans="1:41" s="200" customFormat="1" ht="13.8" thickBot="1" x14ac:dyDescent="0.3">
      <c r="A28" s="513"/>
      <c r="B28" s="502"/>
      <c r="C28" s="559"/>
      <c r="D28" s="560"/>
      <c r="E28" s="132"/>
      <c r="F28" s="118"/>
      <c r="G28" s="119"/>
      <c r="H28" s="120"/>
      <c r="I28" s="118"/>
      <c r="J28" s="119"/>
      <c r="K28" s="120"/>
      <c r="L28" s="118"/>
      <c r="M28" s="119"/>
      <c r="N28" s="120"/>
      <c r="O28" s="118"/>
      <c r="P28" s="119"/>
      <c r="Q28" s="120"/>
      <c r="R28" s="118"/>
      <c r="S28" s="119"/>
      <c r="T28" s="120"/>
      <c r="U28" s="118"/>
      <c r="V28" s="119"/>
      <c r="W28" s="120"/>
      <c r="X28" s="118"/>
      <c r="Y28" s="119"/>
      <c r="Z28" s="120"/>
      <c r="AA28" s="118"/>
      <c r="AB28" s="119"/>
      <c r="AC28" s="120"/>
      <c r="AD28" s="118"/>
      <c r="AE28" s="119"/>
      <c r="AF28" s="120"/>
      <c r="AG28" s="118"/>
      <c r="AH28" s="119"/>
      <c r="AI28" s="120"/>
      <c r="AJ28" s="118"/>
      <c r="AK28" s="119"/>
      <c r="AL28" s="120"/>
      <c r="AM28" s="118"/>
      <c r="AN28" s="119"/>
      <c r="AO28" s="121"/>
    </row>
    <row r="29" spans="1:41" s="200" customFormat="1" ht="15.75" customHeight="1" thickBot="1" x14ac:dyDescent="0.3">
      <c r="A29" s="513"/>
      <c r="B29" s="523" t="s">
        <v>1004</v>
      </c>
      <c r="C29" s="524"/>
      <c r="D29" s="525"/>
      <c r="E29" s="134"/>
      <c r="F29" s="123"/>
      <c r="G29" s="124"/>
      <c r="H29" s="122"/>
      <c r="I29" s="123"/>
      <c r="J29" s="124"/>
      <c r="K29" s="122"/>
      <c r="L29" s="123"/>
      <c r="M29" s="124"/>
      <c r="N29" s="122"/>
      <c r="O29" s="123"/>
      <c r="P29" s="124"/>
      <c r="Q29" s="122"/>
      <c r="R29" s="123"/>
      <c r="S29" s="124"/>
      <c r="T29" s="122"/>
      <c r="U29" s="123"/>
      <c r="V29" s="124"/>
      <c r="W29" s="122"/>
      <c r="X29" s="123"/>
      <c r="Y29" s="124"/>
      <c r="Z29" s="122"/>
      <c r="AA29" s="123"/>
      <c r="AB29" s="124"/>
      <c r="AC29" s="122"/>
      <c r="AD29" s="123"/>
      <c r="AE29" s="124"/>
      <c r="AF29" s="122"/>
      <c r="AG29" s="123"/>
      <c r="AH29" s="124"/>
      <c r="AI29" s="122"/>
      <c r="AJ29" s="123"/>
      <c r="AK29" s="124"/>
      <c r="AL29" s="122"/>
      <c r="AM29" s="123"/>
      <c r="AN29" s="124"/>
      <c r="AO29" s="125"/>
    </row>
    <row r="30" spans="1:41" s="200" customFormat="1" ht="13.8" thickBot="1" x14ac:dyDescent="0.3">
      <c r="A30" s="513"/>
      <c r="B30" s="526"/>
      <c r="C30" s="527"/>
      <c r="D30" s="528"/>
      <c r="E30" s="134">
        <v>110</v>
      </c>
      <c r="F30" s="123"/>
      <c r="G30" s="124"/>
      <c r="H30" s="122"/>
      <c r="I30" s="123"/>
      <c r="J30" s="124"/>
      <c r="K30" s="122"/>
      <c r="L30" s="123"/>
      <c r="M30" s="124"/>
      <c r="N30" s="122"/>
      <c r="O30" s="123"/>
      <c r="P30" s="124"/>
      <c r="Q30" s="122"/>
      <c r="R30" s="123"/>
      <c r="S30" s="124"/>
      <c r="T30" s="122"/>
      <c r="U30" s="123"/>
      <c r="V30" s="124"/>
      <c r="W30" s="122"/>
      <c r="X30" s="123"/>
      <c r="Y30" s="124"/>
      <c r="Z30" s="122"/>
      <c r="AA30" s="123"/>
      <c r="AB30" s="124"/>
      <c r="AC30" s="122"/>
      <c r="AD30" s="123"/>
      <c r="AE30" s="124"/>
      <c r="AF30" s="122"/>
      <c r="AG30" s="123"/>
      <c r="AH30" s="124"/>
      <c r="AI30" s="122"/>
      <c r="AJ30" s="123"/>
      <c r="AK30" s="124"/>
      <c r="AL30" s="122"/>
      <c r="AM30" s="123"/>
      <c r="AN30" s="124"/>
      <c r="AO30" s="125"/>
    </row>
    <row r="31" spans="1:41" s="200" customFormat="1" ht="13.5" customHeight="1" thickBot="1" x14ac:dyDescent="0.3">
      <c r="A31" s="513"/>
      <c r="B31" s="529"/>
      <c r="C31" s="530"/>
      <c r="D31" s="531"/>
      <c r="E31" s="134"/>
      <c r="F31" s="123"/>
      <c r="G31" s="124"/>
      <c r="H31" s="122"/>
      <c r="I31" s="123"/>
      <c r="J31" s="124"/>
      <c r="K31" s="122"/>
      <c r="L31" s="123"/>
      <c r="M31" s="124"/>
      <c r="N31" s="122"/>
      <c r="O31" s="123"/>
      <c r="P31" s="124"/>
      <c r="Q31" s="122"/>
      <c r="R31" s="123"/>
      <c r="S31" s="124"/>
      <c r="T31" s="122"/>
      <c r="U31" s="123"/>
      <c r="V31" s="124"/>
      <c r="W31" s="122"/>
      <c r="X31" s="123"/>
      <c r="Y31" s="124"/>
      <c r="Z31" s="122"/>
      <c r="AA31" s="123"/>
      <c r="AB31" s="124"/>
      <c r="AC31" s="122"/>
      <c r="AD31" s="123"/>
      <c r="AE31" s="124"/>
      <c r="AF31" s="122"/>
      <c r="AG31" s="123"/>
      <c r="AH31" s="124"/>
      <c r="AI31" s="122"/>
      <c r="AJ31" s="123"/>
      <c r="AK31" s="124"/>
      <c r="AL31" s="122"/>
      <c r="AM31" s="123"/>
      <c r="AN31" s="124"/>
      <c r="AO31" s="125"/>
    </row>
    <row r="32" spans="1:41" s="200" customFormat="1" ht="13.5" customHeight="1" thickBot="1" x14ac:dyDescent="0.3">
      <c r="A32" s="513"/>
      <c r="B32" s="523" t="s">
        <v>1005</v>
      </c>
      <c r="C32" s="524"/>
      <c r="D32" s="525"/>
      <c r="E32" s="134"/>
      <c r="F32" s="123"/>
      <c r="G32" s="124"/>
      <c r="H32" s="122"/>
      <c r="I32" s="123"/>
      <c r="J32" s="124"/>
      <c r="K32" s="122"/>
      <c r="L32" s="123"/>
      <c r="M32" s="124"/>
      <c r="N32" s="122"/>
      <c r="O32" s="123"/>
      <c r="P32" s="124"/>
      <c r="Q32" s="122"/>
      <c r="R32" s="123"/>
      <c r="S32" s="124"/>
      <c r="T32" s="122"/>
      <c r="U32" s="123"/>
      <c r="V32" s="124"/>
      <c r="W32" s="122"/>
      <c r="X32" s="123"/>
      <c r="Y32" s="124"/>
      <c r="Z32" s="122"/>
      <c r="AA32" s="123"/>
      <c r="AB32" s="124"/>
      <c r="AC32" s="122"/>
      <c r="AD32" s="123"/>
      <c r="AE32" s="124"/>
      <c r="AF32" s="122"/>
      <c r="AG32" s="123"/>
      <c r="AH32" s="124"/>
      <c r="AI32" s="122"/>
      <c r="AJ32" s="123"/>
      <c r="AK32" s="124"/>
      <c r="AL32" s="122"/>
      <c r="AM32" s="123"/>
      <c r="AN32" s="124"/>
      <c r="AO32" s="125"/>
    </row>
    <row r="33" spans="1:41" s="200" customFormat="1" ht="13.8" thickBot="1" x14ac:dyDescent="0.3">
      <c r="A33" s="513"/>
      <c r="B33" s="526"/>
      <c r="C33" s="527"/>
      <c r="D33" s="528"/>
      <c r="E33" s="134">
        <v>110</v>
      </c>
      <c r="F33" s="123">
        <v>61.09</v>
      </c>
      <c r="G33" s="124">
        <v>3.0739999999999998</v>
      </c>
      <c r="H33" s="122">
        <v>2.71</v>
      </c>
      <c r="I33" s="123">
        <v>58.9</v>
      </c>
      <c r="J33" s="124">
        <v>2.806</v>
      </c>
      <c r="K33" s="122">
        <v>2.78</v>
      </c>
      <c r="L33" s="123">
        <v>57.81</v>
      </c>
      <c r="M33" s="124">
        <v>2.6760000000000002</v>
      </c>
      <c r="N33" s="122">
        <v>2.8</v>
      </c>
      <c r="O33" s="123">
        <v>57.81</v>
      </c>
      <c r="P33" s="124">
        <v>2.6760000000000002</v>
      </c>
      <c r="Q33" s="122">
        <v>2.8</v>
      </c>
      <c r="R33" s="123">
        <v>48</v>
      </c>
      <c r="S33" s="124">
        <v>2.351</v>
      </c>
      <c r="T33" s="122">
        <v>2.2000000000000002</v>
      </c>
      <c r="U33" s="123">
        <v>46.9</v>
      </c>
      <c r="V33" s="124">
        <v>2.226</v>
      </c>
      <c r="W33" s="122">
        <v>2.2200000000000002</v>
      </c>
      <c r="X33" s="123">
        <v>48</v>
      </c>
      <c r="Y33" s="124">
        <v>2.351</v>
      </c>
      <c r="Z33" s="122">
        <v>2.2000000000000002</v>
      </c>
      <c r="AA33" s="123">
        <v>54.54</v>
      </c>
      <c r="AB33" s="124">
        <v>2.6709999999999998</v>
      </c>
      <c r="AC33" s="122">
        <v>2.5</v>
      </c>
      <c r="AD33" s="123">
        <v>51.27</v>
      </c>
      <c r="AE33" s="124">
        <v>2.6829999999999998</v>
      </c>
      <c r="AF33" s="122">
        <v>2.15</v>
      </c>
      <c r="AG33" s="123">
        <v>68.72</v>
      </c>
      <c r="AH33" s="124">
        <v>3.827</v>
      </c>
      <c r="AI33" s="122">
        <v>2.57</v>
      </c>
      <c r="AJ33" s="123">
        <v>67.63</v>
      </c>
      <c r="AK33" s="124">
        <v>3.3130000000000002</v>
      </c>
      <c r="AL33" s="122">
        <v>3.1</v>
      </c>
      <c r="AM33" s="123">
        <v>111.27</v>
      </c>
      <c r="AN33" s="124">
        <v>6.1760000000000002</v>
      </c>
      <c r="AO33" s="125">
        <v>3.5</v>
      </c>
    </row>
    <row r="34" spans="1:41" s="200" customFormat="1" ht="13.8" thickBot="1" x14ac:dyDescent="0.3">
      <c r="A34" s="513"/>
      <c r="B34" s="529"/>
      <c r="C34" s="532"/>
      <c r="D34" s="533"/>
      <c r="E34" s="134"/>
      <c r="F34" s="123"/>
      <c r="G34" s="124"/>
      <c r="H34" s="122"/>
      <c r="I34" s="123"/>
      <c r="J34" s="124"/>
      <c r="K34" s="122"/>
      <c r="L34" s="123"/>
      <c r="M34" s="124"/>
      <c r="N34" s="122"/>
      <c r="O34" s="123"/>
      <c r="P34" s="124"/>
      <c r="Q34" s="122"/>
      <c r="R34" s="123"/>
      <c r="S34" s="124"/>
      <c r="T34" s="122"/>
      <c r="U34" s="123"/>
      <c r="V34" s="124"/>
      <c r="W34" s="122"/>
      <c r="X34" s="123"/>
      <c r="Y34" s="124"/>
      <c r="Z34" s="122"/>
      <c r="AA34" s="123"/>
      <c r="AB34" s="124"/>
      <c r="AC34" s="122"/>
      <c r="AD34" s="123"/>
      <c r="AE34" s="124"/>
      <c r="AF34" s="122"/>
      <c r="AG34" s="123"/>
      <c r="AH34" s="124"/>
      <c r="AI34" s="122"/>
      <c r="AJ34" s="123"/>
      <c r="AK34" s="124"/>
      <c r="AL34" s="122"/>
      <c r="AM34" s="123"/>
      <c r="AN34" s="124"/>
      <c r="AO34" s="125"/>
    </row>
    <row r="35" spans="1:41" s="200" customFormat="1" ht="13.8" thickBot="1" x14ac:dyDescent="0.3">
      <c r="A35" s="513"/>
      <c r="B35" s="529"/>
      <c r="C35" s="532"/>
      <c r="D35" s="533"/>
      <c r="E35" s="134"/>
      <c r="F35" s="123"/>
      <c r="G35" s="124"/>
      <c r="H35" s="122"/>
      <c r="I35" s="123"/>
      <c r="J35" s="124"/>
      <c r="K35" s="122"/>
      <c r="L35" s="123"/>
      <c r="M35" s="124"/>
      <c r="N35" s="122"/>
      <c r="O35" s="123"/>
      <c r="P35" s="124"/>
      <c r="Q35" s="122"/>
      <c r="R35" s="123"/>
      <c r="S35" s="124"/>
      <c r="T35" s="122"/>
      <c r="U35" s="123"/>
      <c r="V35" s="124"/>
      <c r="W35" s="122"/>
      <c r="X35" s="123"/>
      <c r="Y35" s="124"/>
      <c r="Z35" s="122"/>
      <c r="AA35" s="123"/>
      <c r="AB35" s="124"/>
      <c r="AC35" s="122"/>
      <c r="AD35" s="123"/>
      <c r="AE35" s="124"/>
      <c r="AF35" s="122"/>
      <c r="AG35" s="123"/>
      <c r="AH35" s="124"/>
      <c r="AI35" s="122"/>
      <c r="AJ35" s="123"/>
      <c r="AK35" s="124"/>
      <c r="AL35" s="122"/>
      <c r="AM35" s="123"/>
      <c r="AN35" s="124"/>
      <c r="AO35" s="125"/>
    </row>
    <row r="36" spans="1:41" s="200" customFormat="1" ht="13.8" thickBot="1" x14ac:dyDescent="0.3">
      <c r="A36" s="513"/>
      <c r="B36" s="529"/>
      <c r="C36" s="532"/>
      <c r="D36" s="533"/>
      <c r="E36" s="134"/>
      <c r="F36" s="123"/>
      <c r="G36" s="124"/>
      <c r="H36" s="122"/>
      <c r="I36" s="123"/>
      <c r="J36" s="124"/>
      <c r="K36" s="122"/>
      <c r="L36" s="123"/>
      <c r="M36" s="124"/>
      <c r="N36" s="122"/>
      <c r="O36" s="123"/>
      <c r="P36" s="124"/>
      <c r="Q36" s="122"/>
      <c r="R36" s="123"/>
      <c r="S36" s="124"/>
      <c r="T36" s="122"/>
      <c r="U36" s="123"/>
      <c r="V36" s="124"/>
      <c r="W36" s="122"/>
      <c r="X36" s="123"/>
      <c r="Y36" s="124"/>
      <c r="Z36" s="122"/>
      <c r="AA36" s="123"/>
      <c r="AB36" s="124"/>
      <c r="AC36" s="122"/>
      <c r="AD36" s="123"/>
      <c r="AE36" s="124"/>
      <c r="AF36" s="122"/>
      <c r="AG36" s="123"/>
      <c r="AH36" s="124"/>
      <c r="AI36" s="122"/>
      <c r="AJ36" s="123"/>
      <c r="AK36" s="124"/>
      <c r="AL36" s="122"/>
      <c r="AM36" s="123"/>
      <c r="AN36" s="124"/>
      <c r="AO36" s="125"/>
    </row>
    <row r="37" spans="1:41" s="200" customFormat="1" ht="13.8" thickBot="1" x14ac:dyDescent="0.3">
      <c r="A37" s="513"/>
      <c r="B37" s="529"/>
      <c r="C37" s="532"/>
      <c r="D37" s="533"/>
      <c r="E37" s="134"/>
      <c r="F37" s="123"/>
      <c r="G37" s="124"/>
      <c r="H37" s="122"/>
      <c r="I37" s="123"/>
      <c r="J37" s="124"/>
      <c r="K37" s="122"/>
      <c r="L37" s="123"/>
      <c r="M37" s="124"/>
      <c r="N37" s="122"/>
      <c r="O37" s="123"/>
      <c r="P37" s="124"/>
      <c r="Q37" s="122"/>
      <c r="R37" s="123"/>
      <c r="S37" s="124"/>
      <c r="T37" s="122"/>
      <c r="U37" s="123"/>
      <c r="V37" s="124"/>
      <c r="W37" s="122"/>
      <c r="X37" s="123"/>
      <c r="Y37" s="124"/>
      <c r="Z37" s="122"/>
      <c r="AA37" s="123"/>
      <c r="AB37" s="124"/>
      <c r="AC37" s="122"/>
      <c r="AD37" s="123"/>
      <c r="AE37" s="124"/>
      <c r="AF37" s="122"/>
      <c r="AG37" s="123"/>
      <c r="AH37" s="124"/>
      <c r="AI37" s="122"/>
      <c r="AJ37" s="123"/>
      <c r="AK37" s="124"/>
      <c r="AL37" s="122"/>
      <c r="AM37" s="123"/>
      <c r="AN37" s="124"/>
      <c r="AO37" s="125"/>
    </row>
    <row r="38" spans="1:41" s="200" customFormat="1" ht="13.8" thickBot="1" x14ac:dyDescent="0.3">
      <c r="A38" s="476" t="s">
        <v>526</v>
      </c>
      <c r="B38" s="477"/>
      <c r="C38" s="477"/>
      <c r="D38" s="478"/>
      <c r="E38" s="132" t="s">
        <v>1006</v>
      </c>
      <c r="F38" s="150"/>
      <c r="G38" s="151">
        <v>10.425000000000001</v>
      </c>
      <c r="H38" s="151"/>
      <c r="I38" s="150"/>
      <c r="J38" s="151">
        <v>10.375999999999999</v>
      </c>
      <c r="K38" s="205"/>
      <c r="L38" s="150"/>
      <c r="M38" s="151">
        <v>10.46</v>
      </c>
      <c r="N38" s="151"/>
      <c r="O38" s="150"/>
      <c r="P38" s="151">
        <v>10.4</v>
      </c>
      <c r="Q38" s="205"/>
      <c r="R38" s="150"/>
      <c r="S38" s="151">
        <v>10.45</v>
      </c>
      <c r="T38" s="151"/>
      <c r="U38" s="150"/>
      <c r="V38" s="151">
        <v>10.45</v>
      </c>
      <c r="W38" s="205"/>
      <c r="X38" s="150"/>
      <c r="Y38" s="151">
        <v>10.45</v>
      </c>
      <c r="Z38" s="151"/>
      <c r="AA38" s="150"/>
      <c r="AB38" s="151">
        <v>10.4</v>
      </c>
      <c r="AC38" s="205"/>
      <c r="AD38" s="150"/>
      <c r="AE38" s="151">
        <v>10.25</v>
      </c>
      <c r="AF38" s="151"/>
      <c r="AG38" s="150"/>
      <c r="AH38" s="151">
        <v>10.199999999999999</v>
      </c>
      <c r="AI38" s="205"/>
      <c r="AJ38" s="150"/>
      <c r="AK38" s="151">
        <v>10.199999999999999</v>
      </c>
      <c r="AL38" s="151"/>
      <c r="AM38" s="150"/>
      <c r="AN38" s="151">
        <v>10.18</v>
      </c>
      <c r="AO38" s="205"/>
    </row>
    <row r="39" spans="1:41" s="200" customFormat="1" ht="13.8" thickBot="1" x14ac:dyDescent="0.3">
      <c r="A39" s="473" t="s">
        <v>528</v>
      </c>
      <c r="B39" s="474"/>
      <c r="C39" s="474"/>
      <c r="D39" s="475"/>
      <c r="E39" s="132" t="s">
        <v>1007</v>
      </c>
      <c r="F39" s="150"/>
      <c r="G39" s="151">
        <v>10.425000000000001</v>
      </c>
      <c r="H39" s="151"/>
      <c r="I39" s="150"/>
      <c r="J39" s="151">
        <v>10.375999999999999</v>
      </c>
      <c r="K39" s="205"/>
      <c r="L39" s="150"/>
      <c r="M39" s="151">
        <v>10.46</v>
      </c>
      <c r="N39" s="151"/>
      <c r="O39" s="150"/>
      <c r="P39" s="151">
        <v>10.4</v>
      </c>
      <c r="Q39" s="205"/>
      <c r="R39" s="150"/>
      <c r="S39" s="151">
        <v>10.45</v>
      </c>
      <c r="T39" s="151"/>
      <c r="U39" s="150"/>
      <c r="V39" s="151">
        <v>10.45</v>
      </c>
      <c r="W39" s="205"/>
      <c r="X39" s="150"/>
      <c r="Y39" s="151">
        <v>10.45</v>
      </c>
      <c r="Z39" s="151"/>
      <c r="AA39" s="150"/>
      <c r="AB39" s="151">
        <v>10.4</v>
      </c>
      <c r="AC39" s="205"/>
      <c r="AD39" s="150"/>
      <c r="AE39" s="151">
        <v>10.25</v>
      </c>
      <c r="AF39" s="151"/>
      <c r="AG39" s="150"/>
      <c r="AH39" s="151">
        <v>10.199999999999999</v>
      </c>
      <c r="AI39" s="205"/>
      <c r="AJ39" s="150"/>
      <c r="AK39" s="151">
        <v>10.199999999999999</v>
      </c>
      <c r="AL39" s="151"/>
      <c r="AM39" s="150"/>
      <c r="AN39" s="151">
        <v>10.18</v>
      </c>
      <c r="AO39" s="205"/>
    </row>
    <row r="40" spans="1:41" s="200" customFormat="1" ht="13.8" thickBot="1" x14ac:dyDescent="0.3">
      <c r="A40" s="487" t="s">
        <v>517</v>
      </c>
      <c r="B40" s="488"/>
      <c r="C40" s="488"/>
      <c r="D40" s="489"/>
      <c r="E40" s="132" t="s">
        <v>1008</v>
      </c>
      <c r="F40" s="150"/>
      <c r="G40" s="151">
        <v>10.425000000000001</v>
      </c>
      <c r="H40" s="151"/>
      <c r="I40" s="150"/>
      <c r="J40" s="151">
        <v>10.375999999999999</v>
      </c>
      <c r="K40" s="205"/>
      <c r="L40" s="150"/>
      <c r="M40" s="151">
        <v>10.46</v>
      </c>
      <c r="N40" s="151"/>
      <c r="O40" s="150"/>
      <c r="P40" s="151">
        <v>10.4</v>
      </c>
      <c r="Q40" s="205"/>
      <c r="R40" s="150"/>
      <c r="S40" s="151">
        <v>10.45</v>
      </c>
      <c r="T40" s="151"/>
      <c r="U40" s="150"/>
      <c r="V40" s="151">
        <v>10.45</v>
      </c>
      <c r="W40" s="205"/>
      <c r="X40" s="150"/>
      <c r="Y40" s="151">
        <v>10.45</v>
      </c>
      <c r="Z40" s="151"/>
      <c r="AA40" s="150"/>
      <c r="AB40" s="151">
        <v>10.4</v>
      </c>
      <c r="AC40" s="205"/>
      <c r="AD40" s="150"/>
      <c r="AE40" s="151">
        <v>10.25</v>
      </c>
      <c r="AF40" s="151"/>
      <c r="AG40" s="150"/>
      <c r="AH40" s="151">
        <v>10.199999999999999</v>
      </c>
      <c r="AI40" s="205"/>
      <c r="AJ40" s="150"/>
      <c r="AK40" s="151">
        <v>10.199999999999999</v>
      </c>
      <c r="AL40" s="151"/>
      <c r="AM40" s="150"/>
      <c r="AN40" s="151">
        <v>10.18</v>
      </c>
      <c r="AO40" s="205"/>
    </row>
    <row r="41" spans="1:41" s="200" customFormat="1" x14ac:dyDescent="0.25">
      <c r="A41" s="476" t="s">
        <v>530</v>
      </c>
      <c r="B41" s="477"/>
      <c r="C41" s="477"/>
      <c r="D41" s="478"/>
      <c r="E41" s="139"/>
      <c r="F41" s="143"/>
      <c r="G41" s="144"/>
      <c r="H41" s="144"/>
      <c r="I41" s="143"/>
      <c r="J41" s="144"/>
      <c r="K41" s="145"/>
      <c r="L41" s="143"/>
      <c r="M41" s="144"/>
      <c r="N41" s="144"/>
      <c r="O41" s="143"/>
      <c r="P41" s="144"/>
      <c r="Q41" s="145"/>
      <c r="R41" s="143"/>
      <c r="S41" s="144"/>
      <c r="T41" s="144"/>
      <c r="U41" s="143"/>
      <c r="V41" s="144"/>
      <c r="W41" s="145"/>
      <c r="X41" s="143"/>
      <c r="Y41" s="144"/>
      <c r="Z41" s="144"/>
      <c r="AA41" s="143"/>
      <c r="AB41" s="144"/>
      <c r="AC41" s="145"/>
      <c r="AD41" s="143"/>
      <c r="AE41" s="144"/>
      <c r="AF41" s="144"/>
      <c r="AG41" s="143"/>
      <c r="AH41" s="144"/>
      <c r="AI41" s="145"/>
      <c r="AJ41" s="143"/>
      <c r="AK41" s="144"/>
      <c r="AL41" s="144"/>
      <c r="AM41" s="143"/>
      <c r="AN41" s="144"/>
      <c r="AO41" s="145"/>
    </row>
    <row r="42" spans="1:41" s="200" customFormat="1" ht="13.8" thickBot="1" x14ac:dyDescent="0.3">
      <c r="A42" s="487" t="s">
        <v>519</v>
      </c>
      <c r="B42" s="488"/>
      <c r="C42" s="488"/>
      <c r="D42" s="489"/>
      <c r="E42" s="146"/>
      <c r="F42" s="147"/>
      <c r="G42" s="148"/>
      <c r="H42" s="148"/>
      <c r="I42" s="147"/>
      <c r="J42" s="148"/>
      <c r="K42" s="149"/>
      <c r="L42" s="147"/>
      <c r="M42" s="148"/>
      <c r="N42" s="148"/>
      <c r="O42" s="147"/>
      <c r="P42" s="148"/>
      <c r="Q42" s="149"/>
      <c r="R42" s="147"/>
      <c r="S42" s="148"/>
      <c r="T42" s="148"/>
      <c r="U42" s="147"/>
      <c r="V42" s="148"/>
      <c r="W42" s="149"/>
      <c r="X42" s="147"/>
      <c r="Y42" s="148"/>
      <c r="Z42" s="148"/>
      <c r="AA42" s="147"/>
      <c r="AB42" s="148"/>
      <c r="AC42" s="149"/>
      <c r="AD42" s="147"/>
      <c r="AE42" s="148"/>
      <c r="AF42" s="148"/>
      <c r="AG42" s="147"/>
      <c r="AH42" s="148"/>
      <c r="AI42" s="149"/>
      <c r="AJ42" s="147"/>
      <c r="AK42" s="148"/>
      <c r="AL42" s="148"/>
      <c r="AM42" s="147"/>
      <c r="AN42" s="148"/>
      <c r="AO42" s="149"/>
    </row>
    <row r="43" spans="1:41" s="200" customFormat="1" ht="13.8" thickBot="1" x14ac:dyDescent="0.3">
      <c r="A43" s="512" t="s">
        <v>494</v>
      </c>
      <c r="B43" s="554" t="s">
        <v>495</v>
      </c>
      <c r="C43" s="555"/>
      <c r="D43" s="108" t="s">
        <v>496</v>
      </c>
      <c r="E43" s="109" t="s">
        <v>497</v>
      </c>
      <c r="F43" s="505" t="s">
        <v>531</v>
      </c>
      <c r="G43" s="506"/>
      <c r="H43" s="506"/>
      <c r="I43" s="505" t="s">
        <v>532</v>
      </c>
      <c r="J43" s="506"/>
      <c r="K43" s="506"/>
      <c r="L43" s="505" t="s">
        <v>533</v>
      </c>
      <c r="M43" s="506"/>
      <c r="N43" s="506"/>
      <c r="O43" s="505" t="s">
        <v>534</v>
      </c>
      <c r="P43" s="506"/>
      <c r="Q43" s="506"/>
      <c r="R43" s="505" t="s">
        <v>535</v>
      </c>
      <c r="S43" s="506"/>
      <c r="T43" s="506"/>
      <c r="U43" s="505" t="s">
        <v>536</v>
      </c>
      <c r="V43" s="506"/>
      <c r="W43" s="506"/>
      <c r="X43" s="505" t="s">
        <v>537</v>
      </c>
      <c r="Y43" s="506"/>
      <c r="Z43" s="506"/>
      <c r="AA43" s="505" t="s">
        <v>538</v>
      </c>
      <c r="AB43" s="506"/>
      <c r="AC43" s="506"/>
      <c r="AD43" s="505" t="s">
        <v>539</v>
      </c>
      <c r="AE43" s="506"/>
      <c r="AF43" s="506"/>
      <c r="AG43" s="505" t="s">
        <v>540</v>
      </c>
      <c r="AH43" s="506"/>
      <c r="AI43" s="506"/>
      <c r="AJ43" s="505" t="s">
        <v>541</v>
      </c>
      <c r="AK43" s="506"/>
      <c r="AL43" s="506"/>
      <c r="AM43" s="505" t="s">
        <v>542</v>
      </c>
      <c r="AN43" s="506"/>
      <c r="AO43" s="556"/>
    </row>
    <row r="44" spans="1:41" s="200" customFormat="1" ht="13.8" thickBot="1" x14ac:dyDescent="0.3">
      <c r="A44" s="553"/>
      <c r="B44" s="557" t="s">
        <v>510</v>
      </c>
      <c r="C44" s="558"/>
      <c r="D44" s="110" t="s">
        <v>511</v>
      </c>
      <c r="E44" s="111" t="s">
        <v>512</v>
      </c>
      <c r="F44" s="202" t="s">
        <v>513</v>
      </c>
      <c r="G44" s="203" t="s">
        <v>514</v>
      </c>
      <c r="H44" s="203" t="s">
        <v>515</v>
      </c>
      <c r="I44" s="202" t="s">
        <v>513</v>
      </c>
      <c r="J44" s="203" t="s">
        <v>514</v>
      </c>
      <c r="K44" s="203" t="s">
        <v>515</v>
      </c>
      <c r="L44" s="202" t="s">
        <v>513</v>
      </c>
      <c r="M44" s="203" t="s">
        <v>514</v>
      </c>
      <c r="N44" s="203" t="s">
        <v>515</v>
      </c>
      <c r="O44" s="202" t="s">
        <v>513</v>
      </c>
      <c r="P44" s="203" t="s">
        <v>514</v>
      </c>
      <c r="Q44" s="203" t="s">
        <v>515</v>
      </c>
      <c r="R44" s="202" t="s">
        <v>513</v>
      </c>
      <c r="S44" s="203" t="s">
        <v>514</v>
      </c>
      <c r="T44" s="203" t="s">
        <v>515</v>
      </c>
      <c r="U44" s="202" t="s">
        <v>513</v>
      </c>
      <c r="V44" s="203" t="s">
        <v>514</v>
      </c>
      <c r="W44" s="203" t="s">
        <v>515</v>
      </c>
      <c r="X44" s="202" t="s">
        <v>513</v>
      </c>
      <c r="Y44" s="203" t="s">
        <v>514</v>
      </c>
      <c r="Z44" s="203" t="s">
        <v>515</v>
      </c>
      <c r="AA44" s="202" t="s">
        <v>513</v>
      </c>
      <c r="AB44" s="203" t="s">
        <v>514</v>
      </c>
      <c r="AC44" s="203" t="s">
        <v>515</v>
      </c>
      <c r="AD44" s="202" t="s">
        <v>513</v>
      </c>
      <c r="AE44" s="203" t="s">
        <v>514</v>
      </c>
      <c r="AF44" s="203" t="s">
        <v>515</v>
      </c>
      <c r="AG44" s="202" t="s">
        <v>513</v>
      </c>
      <c r="AH44" s="203" t="s">
        <v>514</v>
      </c>
      <c r="AI44" s="203" t="s">
        <v>515</v>
      </c>
      <c r="AJ44" s="202" t="s">
        <v>513</v>
      </c>
      <c r="AK44" s="203" t="s">
        <v>514</v>
      </c>
      <c r="AL44" s="203" t="s">
        <v>515</v>
      </c>
      <c r="AM44" s="202" t="s">
        <v>513</v>
      </c>
      <c r="AN44" s="203" t="s">
        <v>514</v>
      </c>
      <c r="AO44" s="204" t="s">
        <v>515</v>
      </c>
    </row>
    <row r="45" spans="1:41" s="200" customFormat="1" ht="13.8" thickBot="1" x14ac:dyDescent="0.3">
      <c r="A45" s="553"/>
      <c r="B45" s="534" t="s">
        <v>516</v>
      </c>
      <c r="C45" s="535"/>
      <c r="D45" s="112"/>
      <c r="E45" s="113" t="s">
        <v>517</v>
      </c>
      <c r="F45" s="114" t="s">
        <v>25</v>
      </c>
      <c r="G45" s="115" t="s">
        <v>518</v>
      </c>
      <c r="H45" s="115" t="s">
        <v>519</v>
      </c>
      <c r="I45" s="114" t="s">
        <v>25</v>
      </c>
      <c r="J45" s="115" t="s">
        <v>518</v>
      </c>
      <c r="K45" s="115" t="s">
        <v>519</v>
      </c>
      <c r="L45" s="114" t="s">
        <v>25</v>
      </c>
      <c r="M45" s="115" t="s">
        <v>518</v>
      </c>
      <c r="N45" s="115" t="s">
        <v>519</v>
      </c>
      <c r="O45" s="114" t="s">
        <v>25</v>
      </c>
      <c r="P45" s="115" t="s">
        <v>518</v>
      </c>
      <c r="Q45" s="115" t="s">
        <v>519</v>
      </c>
      <c r="R45" s="114" t="s">
        <v>25</v>
      </c>
      <c r="S45" s="115" t="s">
        <v>518</v>
      </c>
      <c r="T45" s="115" t="s">
        <v>519</v>
      </c>
      <c r="U45" s="114" t="s">
        <v>25</v>
      </c>
      <c r="V45" s="115" t="s">
        <v>518</v>
      </c>
      <c r="W45" s="115" t="s">
        <v>519</v>
      </c>
      <c r="X45" s="114" t="s">
        <v>25</v>
      </c>
      <c r="Y45" s="115" t="s">
        <v>518</v>
      </c>
      <c r="Z45" s="115" t="s">
        <v>519</v>
      </c>
      <c r="AA45" s="114" t="s">
        <v>25</v>
      </c>
      <c r="AB45" s="115" t="s">
        <v>518</v>
      </c>
      <c r="AC45" s="115" t="s">
        <v>519</v>
      </c>
      <c r="AD45" s="114" t="s">
        <v>25</v>
      </c>
      <c r="AE45" s="115" t="s">
        <v>518</v>
      </c>
      <c r="AF45" s="115" t="s">
        <v>519</v>
      </c>
      <c r="AG45" s="114" t="s">
        <v>25</v>
      </c>
      <c r="AH45" s="115" t="s">
        <v>518</v>
      </c>
      <c r="AI45" s="115" t="s">
        <v>519</v>
      </c>
      <c r="AJ45" s="114" t="s">
        <v>25</v>
      </c>
      <c r="AK45" s="115" t="s">
        <v>518</v>
      </c>
      <c r="AL45" s="115" t="s">
        <v>519</v>
      </c>
      <c r="AM45" s="114" t="s">
        <v>25</v>
      </c>
      <c r="AN45" s="115" t="s">
        <v>518</v>
      </c>
      <c r="AO45" s="116" t="s">
        <v>519</v>
      </c>
    </row>
    <row r="46" spans="1:41" s="200" customFormat="1" ht="13.5" customHeight="1" thickBot="1" x14ac:dyDescent="0.3">
      <c r="A46" s="553"/>
      <c r="B46" s="514" t="s">
        <v>1001</v>
      </c>
      <c r="C46" s="568"/>
      <c r="D46" s="542">
        <v>7</v>
      </c>
      <c r="E46" s="117"/>
      <c r="F46" s="118"/>
      <c r="G46" s="119"/>
      <c r="H46" s="120"/>
      <c r="I46" s="118"/>
      <c r="J46" s="119"/>
      <c r="K46" s="120"/>
      <c r="L46" s="118"/>
      <c r="M46" s="119"/>
      <c r="N46" s="120"/>
      <c r="O46" s="118"/>
      <c r="P46" s="119"/>
      <c r="Q46" s="120"/>
      <c r="R46" s="118"/>
      <c r="S46" s="119"/>
      <c r="T46" s="120"/>
      <c r="U46" s="118"/>
      <c r="V46" s="119"/>
      <c r="W46" s="120"/>
      <c r="X46" s="118"/>
      <c r="Y46" s="119"/>
      <c r="Z46" s="120"/>
      <c r="AA46" s="118"/>
      <c r="AB46" s="119"/>
      <c r="AC46" s="120"/>
      <c r="AD46" s="118"/>
      <c r="AE46" s="119"/>
      <c r="AF46" s="120"/>
      <c r="AG46" s="118"/>
      <c r="AH46" s="119"/>
      <c r="AI46" s="120"/>
      <c r="AJ46" s="118"/>
      <c r="AK46" s="119"/>
      <c r="AL46" s="120"/>
      <c r="AM46" s="118"/>
      <c r="AN46" s="119"/>
      <c r="AO46" s="121"/>
    </row>
    <row r="47" spans="1:41" s="200" customFormat="1" ht="13.8" thickBot="1" x14ac:dyDescent="0.3">
      <c r="A47" s="553"/>
      <c r="B47" s="569"/>
      <c r="C47" s="570"/>
      <c r="D47" s="543"/>
      <c r="E47" s="122"/>
      <c r="F47" s="123"/>
      <c r="G47" s="124"/>
      <c r="H47" s="122"/>
      <c r="I47" s="123"/>
      <c r="J47" s="124"/>
      <c r="K47" s="122"/>
      <c r="L47" s="123"/>
      <c r="M47" s="124"/>
      <c r="N47" s="122"/>
      <c r="O47" s="123"/>
      <c r="P47" s="124"/>
      <c r="Q47" s="122"/>
      <c r="R47" s="123"/>
      <c r="S47" s="124"/>
      <c r="T47" s="122"/>
      <c r="U47" s="123"/>
      <c r="V47" s="124"/>
      <c r="W47" s="122"/>
      <c r="X47" s="123"/>
      <c r="Y47" s="124"/>
      <c r="Z47" s="122"/>
      <c r="AA47" s="123"/>
      <c r="AB47" s="124"/>
      <c r="AC47" s="122"/>
      <c r="AD47" s="123"/>
      <c r="AE47" s="124"/>
      <c r="AF47" s="122"/>
      <c r="AG47" s="123"/>
      <c r="AH47" s="124"/>
      <c r="AI47" s="122"/>
      <c r="AJ47" s="123"/>
      <c r="AK47" s="124"/>
      <c r="AL47" s="122"/>
      <c r="AM47" s="123"/>
      <c r="AN47" s="124"/>
      <c r="AO47" s="125"/>
    </row>
    <row r="48" spans="1:41" s="200" customFormat="1" ht="13.8" thickBot="1" x14ac:dyDescent="0.3">
      <c r="A48" s="553"/>
      <c r="B48" s="571"/>
      <c r="C48" s="572"/>
      <c r="D48" s="544"/>
      <c r="E48" s="122">
        <v>10</v>
      </c>
      <c r="F48" s="123">
        <v>0</v>
      </c>
      <c r="G48" s="124">
        <v>0</v>
      </c>
      <c r="H48" s="122">
        <v>0</v>
      </c>
      <c r="I48" s="123">
        <v>0</v>
      </c>
      <c r="J48" s="124">
        <v>0</v>
      </c>
      <c r="K48" s="122">
        <v>0</v>
      </c>
      <c r="L48" s="123">
        <v>0</v>
      </c>
      <c r="M48" s="124">
        <v>0</v>
      </c>
      <c r="N48" s="122">
        <v>0</v>
      </c>
      <c r="O48" s="123">
        <v>0</v>
      </c>
      <c r="P48" s="124">
        <v>0</v>
      </c>
      <c r="Q48" s="122">
        <v>0</v>
      </c>
      <c r="R48" s="123">
        <v>0</v>
      </c>
      <c r="S48" s="124">
        <v>0</v>
      </c>
      <c r="T48" s="122">
        <v>0</v>
      </c>
      <c r="U48" s="123">
        <v>0</v>
      </c>
      <c r="V48" s="124">
        <v>0</v>
      </c>
      <c r="W48" s="122">
        <v>0</v>
      </c>
      <c r="X48" s="123">
        <v>0</v>
      </c>
      <c r="Y48" s="124">
        <v>0</v>
      </c>
      <c r="Z48" s="122">
        <v>0</v>
      </c>
      <c r="AA48" s="123">
        <v>0</v>
      </c>
      <c r="AB48" s="124">
        <v>0</v>
      </c>
      <c r="AC48" s="122">
        <v>0</v>
      </c>
      <c r="AD48" s="123">
        <v>0</v>
      </c>
      <c r="AE48" s="124">
        <v>0</v>
      </c>
      <c r="AF48" s="122">
        <v>0</v>
      </c>
      <c r="AG48" s="123">
        <v>0</v>
      </c>
      <c r="AH48" s="124">
        <v>0</v>
      </c>
      <c r="AI48" s="122">
        <v>0</v>
      </c>
      <c r="AJ48" s="123">
        <v>0</v>
      </c>
      <c r="AK48" s="124">
        <v>0</v>
      </c>
      <c r="AL48" s="122">
        <v>0</v>
      </c>
      <c r="AM48" s="123">
        <v>0</v>
      </c>
      <c r="AN48" s="124">
        <v>0</v>
      </c>
      <c r="AO48" s="125">
        <v>0</v>
      </c>
    </row>
    <row r="49" spans="1:41" s="200" customFormat="1" ht="13.5" customHeight="1" thickBot="1" x14ac:dyDescent="0.3">
      <c r="A49" s="553"/>
      <c r="B49" s="573" t="s">
        <v>1002</v>
      </c>
      <c r="C49" s="574"/>
      <c r="D49" s="551">
        <v>7</v>
      </c>
      <c r="E49" s="117"/>
      <c r="F49" s="123"/>
      <c r="G49" s="124"/>
      <c r="H49" s="122"/>
      <c r="I49" s="123"/>
      <c r="J49" s="124"/>
      <c r="K49" s="122"/>
      <c r="L49" s="123"/>
      <c r="M49" s="124"/>
      <c r="N49" s="122"/>
      <c r="O49" s="123"/>
      <c r="P49" s="124"/>
      <c r="Q49" s="122"/>
      <c r="R49" s="123"/>
      <c r="S49" s="124"/>
      <c r="T49" s="122"/>
      <c r="U49" s="123"/>
      <c r="V49" s="124"/>
      <c r="W49" s="122"/>
      <c r="X49" s="123"/>
      <c r="Y49" s="124"/>
      <c r="Z49" s="122"/>
      <c r="AA49" s="123"/>
      <c r="AB49" s="124"/>
      <c r="AC49" s="122"/>
      <c r="AD49" s="123"/>
      <c r="AE49" s="124"/>
      <c r="AF49" s="122"/>
      <c r="AG49" s="123"/>
      <c r="AH49" s="124"/>
      <c r="AI49" s="122"/>
      <c r="AJ49" s="123"/>
      <c r="AK49" s="124"/>
      <c r="AL49" s="122"/>
      <c r="AM49" s="123"/>
      <c r="AN49" s="124"/>
      <c r="AO49" s="125"/>
    </row>
    <row r="50" spans="1:41" s="200" customFormat="1" ht="13.8" thickBot="1" x14ac:dyDescent="0.3">
      <c r="A50" s="553"/>
      <c r="B50" s="569"/>
      <c r="C50" s="570"/>
      <c r="D50" s="543"/>
      <c r="E50" s="122"/>
      <c r="F50" s="123"/>
      <c r="G50" s="124"/>
      <c r="H50" s="122"/>
      <c r="I50" s="123"/>
      <c r="J50" s="124"/>
      <c r="K50" s="122"/>
      <c r="L50" s="123"/>
      <c r="M50" s="124"/>
      <c r="N50" s="122"/>
      <c r="O50" s="123"/>
      <c r="P50" s="124"/>
      <c r="Q50" s="122"/>
      <c r="R50" s="123"/>
      <c r="S50" s="124"/>
      <c r="T50" s="122"/>
      <c r="U50" s="123"/>
      <c r="V50" s="124"/>
      <c r="W50" s="122"/>
      <c r="X50" s="123"/>
      <c r="Y50" s="124"/>
      <c r="Z50" s="122"/>
      <c r="AA50" s="123"/>
      <c r="AB50" s="124"/>
      <c r="AC50" s="122"/>
      <c r="AD50" s="123"/>
      <c r="AE50" s="124"/>
      <c r="AF50" s="122"/>
      <c r="AG50" s="123"/>
      <c r="AH50" s="124"/>
      <c r="AI50" s="122"/>
      <c r="AJ50" s="123"/>
      <c r="AK50" s="124"/>
      <c r="AL50" s="122"/>
      <c r="AM50" s="123"/>
      <c r="AN50" s="124"/>
      <c r="AO50" s="125"/>
    </row>
    <row r="51" spans="1:41" s="200" customFormat="1" ht="13.8" thickBot="1" x14ac:dyDescent="0.3">
      <c r="A51" s="553"/>
      <c r="B51" s="575"/>
      <c r="C51" s="576"/>
      <c r="D51" s="552"/>
      <c r="E51" s="122">
        <v>10</v>
      </c>
      <c r="F51" s="123">
        <v>1200</v>
      </c>
      <c r="G51" s="124">
        <v>5.359</v>
      </c>
      <c r="H51" s="122">
        <v>4.4400000000000004</v>
      </c>
      <c r="I51" s="123">
        <v>672</v>
      </c>
      <c r="J51" s="124">
        <v>3.238</v>
      </c>
      <c r="K51" s="122">
        <v>2.5099999999999998</v>
      </c>
      <c r="L51" s="123">
        <v>708</v>
      </c>
      <c r="M51" s="124">
        <v>3.282</v>
      </c>
      <c r="N51" s="122">
        <v>2.8</v>
      </c>
      <c r="O51" s="123">
        <v>732</v>
      </c>
      <c r="P51" s="124">
        <v>3.2589999999999999</v>
      </c>
      <c r="Q51" s="122">
        <v>3</v>
      </c>
      <c r="R51" s="123">
        <v>1140</v>
      </c>
      <c r="S51" s="124">
        <v>5.6319999999999997</v>
      </c>
      <c r="T51" s="122">
        <v>4</v>
      </c>
      <c r="U51" s="123">
        <v>708</v>
      </c>
      <c r="V51" s="124">
        <v>3.109</v>
      </c>
      <c r="W51" s="122">
        <v>3</v>
      </c>
      <c r="X51" s="123">
        <v>1176</v>
      </c>
      <c r="Y51" s="124">
        <v>5.8650000000000002</v>
      </c>
      <c r="Z51" s="122">
        <v>4.59</v>
      </c>
      <c r="AA51" s="123">
        <v>648</v>
      </c>
      <c r="AB51" s="124">
        <v>3.004</v>
      </c>
      <c r="AC51" s="122">
        <v>2.5</v>
      </c>
      <c r="AD51" s="123">
        <v>696</v>
      </c>
      <c r="AE51" s="124">
        <v>3.2690000000000001</v>
      </c>
      <c r="AF51" s="122">
        <v>2.7</v>
      </c>
      <c r="AG51" s="123">
        <v>936</v>
      </c>
      <c r="AH51" s="124">
        <v>4.51</v>
      </c>
      <c r="AI51" s="122">
        <v>3.5</v>
      </c>
      <c r="AJ51" s="123">
        <v>1200</v>
      </c>
      <c r="AK51" s="124">
        <v>5.9160000000000004</v>
      </c>
      <c r="AL51" s="122">
        <v>3.66</v>
      </c>
      <c r="AM51" s="123">
        <v>1008</v>
      </c>
      <c r="AN51" s="124">
        <v>4.6379999999999999</v>
      </c>
      <c r="AO51" s="125">
        <v>3.72</v>
      </c>
    </row>
    <row r="52" spans="1:41" s="200" customFormat="1" ht="13.8" thickBot="1" x14ac:dyDescent="0.3">
      <c r="A52" s="553"/>
      <c r="B52" s="577" t="s">
        <v>1003</v>
      </c>
      <c r="C52" s="124"/>
      <c r="D52" s="578">
        <v>8</v>
      </c>
      <c r="E52" s="117"/>
      <c r="F52" s="123"/>
      <c r="G52" s="124"/>
      <c r="H52" s="122"/>
      <c r="I52" s="123"/>
      <c r="J52" s="124"/>
      <c r="K52" s="122"/>
      <c r="L52" s="123"/>
      <c r="M52" s="124"/>
      <c r="N52" s="122"/>
      <c r="O52" s="123"/>
      <c r="P52" s="124"/>
      <c r="Q52" s="122"/>
      <c r="R52" s="123"/>
      <c r="S52" s="124"/>
      <c r="T52" s="122"/>
      <c r="U52" s="123"/>
      <c r="V52" s="124"/>
      <c r="W52" s="122"/>
      <c r="X52" s="123"/>
      <c r="Y52" s="124"/>
      <c r="Z52" s="122"/>
      <c r="AA52" s="123"/>
      <c r="AB52" s="124"/>
      <c r="AC52" s="122"/>
      <c r="AD52" s="123"/>
      <c r="AE52" s="124"/>
      <c r="AF52" s="122"/>
      <c r="AG52" s="123"/>
      <c r="AH52" s="124"/>
      <c r="AI52" s="122"/>
      <c r="AJ52" s="123"/>
      <c r="AK52" s="124"/>
      <c r="AL52" s="122"/>
      <c r="AM52" s="123"/>
      <c r="AN52" s="124"/>
      <c r="AO52" s="125"/>
    </row>
    <row r="53" spans="1:41" s="200" customFormat="1" ht="13.8" thickBot="1" x14ac:dyDescent="0.3">
      <c r="A53" s="553"/>
      <c r="B53" s="577"/>
      <c r="C53" s="124"/>
      <c r="D53" s="579"/>
      <c r="E53" s="122"/>
      <c r="F53" s="123"/>
      <c r="G53" s="124"/>
      <c r="H53" s="122"/>
      <c r="I53" s="123"/>
      <c r="J53" s="124"/>
      <c r="K53" s="122"/>
      <c r="L53" s="123"/>
      <c r="M53" s="124"/>
      <c r="N53" s="122"/>
      <c r="O53" s="123"/>
      <c r="P53" s="124"/>
      <c r="Q53" s="122"/>
      <c r="R53" s="123"/>
      <c r="S53" s="124"/>
      <c r="T53" s="122"/>
      <c r="U53" s="123"/>
      <c r="V53" s="124"/>
      <c r="W53" s="122"/>
      <c r="X53" s="123"/>
      <c r="Y53" s="124"/>
      <c r="Z53" s="122"/>
      <c r="AA53" s="123"/>
      <c r="AB53" s="124"/>
      <c r="AC53" s="122"/>
      <c r="AD53" s="123"/>
      <c r="AE53" s="124"/>
      <c r="AF53" s="122"/>
      <c r="AG53" s="123"/>
      <c r="AH53" s="124"/>
      <c r="AI53" s="122"/>
      <c r="AJ53" s="123"/>
      <c r="AK53" s="124"/>
      <c r="AL53" s="122"/>
      <c r="AM53" s="123"/>
      <c r="AN53" s="124"/>
      <c r="AO53" s="125"/>
    </row>
    <row r="54" spans="1:41" s="200" customFormat="1" ht="13.8" thickBot="1" x14ac:dyDescent="0.3">
      <c r="A54" s="553"/>
      <c r="B54" s="577"/>
      <c r="C54" s="124"/>
      <c r="D54" s="496"/>
      <c r="E54" s="122">
        <v>10</v>
      </c>
      <c r="F54" s="123">
        <v>0</v>
      </c>
      <c r="G54" s="124">
        <v>0</v>
      </c>
      <c r="H54" s="122">
        <v>0</v>
      </c>
      <c r="I54" s="123">
        <v>0</v>
      </c>
      <c r="J54" s="124">
        <v>0</v>
      </c>
      <c r="K54" s="122">
        <v>0</v>
      </c>
      <c r="L54" s="123">
        <v>0</v>
      </c>
      <c r="M54" s="124">
        <v>0</v>
      </c>
      <c r="N54" s="122">
        <v>0</v>
      </c>
      <c r="O54" s="123">
        <v>0</v>
      </c>
      <c r="P54" s="124">
        <v>0</v>
      </c>
      <c r="Q54" s="122">
        <v>0</v>
      </c>
      <c r="R54" s="123">
        <v>0</v>
      </c>
      <c r="S54" s="124">
        <v>0</v>
      </c>
      <c r="T54" s="122">
        <v>0</v>
      </c>
      <c r="U54" s="123">
        <v>0</v>
      </c>
      <c r="V54" s="124">
        <v>0</v>
      </c>
      <c r="W54" s="122">
        <v>0</v>
      </c>
      <c r="X54" s="123">
        <v>0</v>
      </c>
      <c r="Y54" s="124">
        <v>0</v>
      </c>
      <c r="Z54" s="122">
        <v>0</v>
      </c>
      <c r="AA54" s="123">
        <v>0</v>
      </c>
      <c r="AB54" s="124">
        <v>0</v>
      </c>
      <c r="AC54" s="122">
        <v>0</v>
      </c>
      <c r="AD54" s="123">
        <v>0</v>
      </c>
      <c r="AE54" s="124">
        <v>0</v>
      </c>
      <c r="AF54" s="122">
        <v>0</v>
      </c>
      <c r="AG54" s="123">
        <v>0</v>
      </c>
      <c r="AH54" s="124">
        <v>0</v>
      </c>
      <c r="AI54" s="122">
        <v>0</v>
      </c>
      <c r="AJ54" s="123">
        <v>0</v>
      </c>
      <c r="AK54" s="124">
        <v>0</v>
      </c>
      <c r="AL54" s="122">
        <v>0</v>
      </c>
      <c r="AM54" s="123">
        <v>0</v>
      </c>
      <c r="AN54" s="124">
        <v>0</v>
      </c>
      <c r="AO54" s="125">
        <v>0</v>
      </c>
    </row>
    <row r="55" spans="1:41" s="200" customFormat="1" ht="13.8" thickBot="1" x14ac:dyDescent="0.3">
      <c r="A55" s="553"/>
      <c r="B55" s="507"/>
      <c r="C55" s="124"/>
      <c r="D55" s="126"/>
      <c r="E55" s="117"/>
      <c r="F55" s="123"/>
      <c r="G55" s="124"/>
      <c r="H55" s="122"/>
      <c r="I55" s="123"/>
      <c r="J55" s="124"/>
      <c r="K55" s="122"/>
      <c r="L55" s="123"/>
      <c r="M55" s="124"/>
      <c r="N55" s="122"/>
      <c r="O55" s="123"/>
      <c r="P55" s="124"/>
      <c r="Q55" s="122"/>
      <c r="R55" s="123"/>
      <c r="S55" s="124"/>
      <c r="T55" s="122"/>
      <c r="U55" s="123"/>
      <c r="V55" s="124"/>
      <c r="W55" s="122"/>
      <c r="X55" s="123"/>
      <c r="Y55" s="124"/>
      <c r="Z55" s="122"/>
      <c r="AA55" s="123"/>
      <c r="AB55" s="124"/>
      <c r="AC55" s="122"/>
      <c r="AD55" s="123"/>
      <c r="AE55" s="124"/>
      <c r="AF55" s="122"/>
      <c r="AG55" s="123"/>
      <c r="AH55" s="124"/>
      <c r="AI55" s="122"/>
      <c r="AJ55" s="123"/>
      <c r="AK55" s="124"/>
      <c r="AL55" s="122"/>
      <c r="AM55" s="123"/>
      <c r="AN55" s="124"/>
      <c r="AO55" s="125"/>
    </row>
    <row r="56" spans="1:41" s="200" customFormat="1" ht="13.5" customHeight="1" thickBot="1" x14ac:dyDescent="0.3">
      <c r="A56" s="553"/>
      <c r="B56" s="507"/>
      <c r="C56" s="124"/>
      <c r="D56" s="110"/>
      <c r="E56" s="122"/>
      <c r="F56" s="123"/>
      <c r="G56" s="124"/>
      <c r="H56" s="122"/>
      <c r="I56" s="123"/>
      <c r="J56" s="124"/>
      <c r="K56" s="122"/>
      <c r="L56" s="123"/>
      <c r="M56" s="124"/>
      <c r="N56" s="122"/>
      <c r="O56" s="123"/>
      <c r="P56" s="124"/>
      <c r="Q56" s="122"/>
      <c r="R56" s="123"/>
      <c r="S56" s="124"/>
      <c r="T56" s="122"/>
      <c r="U56" s="123"/>
      <c r="V56" s="124"/>
      <c r="W56" s="122"/>
      <c r="X56" s="123"/>
      <c r="Y56" s="124"/>
      <c r="Z56" s="122"/>
      <c r="AA56" s="123"/>
      <c r="AB56" s="124"/>
      <c r="AC56" s="122"/>
      <c r="AD56" s="123"/>
      <c r="AE56" s="124"/>
      <c r="AF56" s="122"/>
      <c r="AG56" s="123"/>
      <c r="AH56" s="124"/>
      <c r="AI56" s="122"/>
      <c r="AJ56" s="123"/>
      <c r="AK56" s="124"/>
      <c r="AL56" s="122"/>
      <c r="AM56" s="123"/>
      <c r="AN56" s="124"/>
      <c r="AO56" s="125"/>
    </row>
    <row r="57" spans="1:41" s="200" customFormat="1" ht="13.8" thickBot="1" x14ac:dyDescent="0.3">
      <c r="A57" s="553"/>
      <c r="B57" s="508"/>
      <c r="C57" s="126"/>
      <c r="D57" s="128"/>
      <c r="E57" s="122"/>
      <c r="F57" s="129"/>
      <c r="G57" s="126"/>
      <c r="H57" s="130"/>
      <c r="I57" s="129"/>
      <c r="J57" s="126"/>
      <c r="K57" s="130"/>
      <c r="L57" s="129"/>
      <c r="M57" s="126"/>
      <c r="N57" s="130"/>
      <c r="O57" s="129"/>
      <c r="P57" s="126"/>
      <c r="Q57" s="130"/>
      <c r="R57" s="129"/>
      <c r="S57" s="126"/>
      <c r="T57" s="130"/>
      <c r="U57" s="129"/>
      <c r="V57" s="126"/>
      <c r="W57" s="130"/>
      <c r="X57" s="129"/>
      <c r="Y57" s="126"/>
      <c r="Z57" s="130"/>
      <c r="AA57" s="129"/>
      <c r="AB57" s="126"/>
      <c r="AC57" s="130"/>
      <c r="AD57" s="129"/>
      <c r="AE57" s="126"/>
      <c r="AF57" s="130"/>
      <c r="AG57" s="129"/>
      <c r="AH57" s="126"/>
      <c r="AI57" s="130"/>
      <c r="AJ57" s="129"/>
      <c r="AK57" s="126"/>
      <c r="AL57" s="130"/>
      <c r="AM57" s="129"/>
      <c r="AN57" s="126"/>
      <c r="AO57" s="131"/>
    </row>
    <row r="58" spans="1:41" s="200" customFormat="1" ht="13.8" thickBot="1" x14ac:dyDescent="0.3">
      <c r="A58" s="553"/>
      <c r="B58" s="509" t="s">
        <v>522</v>
      </c>
      <c r="C58" s="509"/>
      <c r="D58" s="509"/>
      <c r="E58" s="132"/>
      <c r="F58" s="133"/>
      <c r="G58" s="119"/>
      <c r="H58" s="120"/>
      <c r="I58" s="133"/>
      <c r="J58" s="119"/>
      <c r="K58" s="120"/>
      <c r="L58" s="133"/>
      <c r="M58" s="119"/>
      <c r="N58" s="120"/>
      <c r="O58" s="133"/>
      <c r="P58" s="119"/>
      <c r="Q58" s="120"/>
      <c r="R58" s="133"/>
      <c r="S58" s="119"/>
      <c r="T58" s="120"/>
      <c r="U58" s="133"/>
      <c r="V58" s="119"/>
      <c r="W58" s="120"/>
      <c r="X58" s="133"/>
      <c r="Y58" s="119"/>
      <c r="Z58" s="120"/>
      <c r="AA58" s="133"/>
      <c r="AB58" s="119"/>
      <c r="AC58" s="120"/>
      <c r="AD58" s="133"/>
      <c r="AE58" s="119"/>
      <c r="AF58" s="120"/>
      <c r="AG58" s="133"/>
      <c r="AH58" s="119"/>
      <c r="AI58" s="120"/>
      <c r="AJ58" s="133"/>
      <c r="AK58" s="119"/>
      <c r="AL58" s="120"/>
      <c r="AM58" s="133"/>
      <c r="AN58" s="119"/>
      <c r="AO58" s="121"/>
    </row>
    <row r="59" spans="1:41" s="200" customFormat="1" ht="13.8" thickBot="1" x14ac:dyDescent="0.3">
      <c r="A59" s="553"/>
      <c r="B59" s="510"/>
      <c r="C59" s="510"/>
      <c r="D59" s="510"/>
      <c r="E59" s="134"/>
      <c r="F59" s="135"/>
      <c r="G59" s="124"/>
      <c r="H59" s="122"/>
      <c r="I59" s="135"/>
      <c r="J59" s="124"/>
      <c r="K59" s="122"/>
      <c r="L59" s="135"/>
      <c r="M59" s="124"/>
      <c r="N59" s="122"/>
      <c r="O59" s="135"/>
      <c r="P59" s="124"/>
      <c r="Q59" s="122"/>
      <c r="R59" s="135"/>
      <c r="S59" s="124"/>
      <c r="T59" s="122"/>
      <c r="U59" s="135"/>
      <c r="V59" s="124"/>
      <c r="W59" s="122"/>
      <c r="X59" s="135"/>
      <c r="Y59" s="124"/>
      <c r="Z59" s="122"/>
      <c r="AA59" s="135"/>
      <c r="AB59" s="124"/>
      <c r="AC59" s="122"/>
      <c r="AD59" s="135"/>
      <c r="AE59" s="124"/>
      <c r="AF59" s="122"/>
      <c r="AG59" s="135"/>
      <c r="AH59" s="124"/>
      <c r="AI59" s="122"/>
      <c r="AJ59" s="135"/>
      <c r="AK59" s="124"/>
      <c r="AL59" s="122"/>
      <c r="AM59" s="135"/>
      <c r="AN59" s="124"/>
      <c r="AO59" s="125"/>
    </row>
    <row r="60" spans="1:41" s="200" customFormat="1" ht="13.8" thickBot="1" x14ac:dyDescent="0.3">
      <c r="A60" s="553"/>
      <c r="B60" s="511"/>
      <c r="C60" s="511"/>
      <c r="D60" s="511"/>
      <c r="E60" s="136"/>
      <c r="F60" s="137"/>
      <c r="G60" s="138">
        <f>SUM(G48:G59)</f>
        <v>5.359</v>
      </c>
      <c r="H60" s="138">
        <f>SUM(H48:H59)</f>
        <v>4.4400000000000004</v>
      </c>
      <c r="I60" s="137"/>
      <c r="J60" s="138">
        <f>SUM(J48:J59)</f>
        <v>3.238</v>
      </c>
      <c r="K60" s="138">
        <f>SUM(K48:K59)</f>
        <v>2.5099999999999998</v>
      </c>
      <c r="L60" s="137"/>
      <c r="M60" s="138">
        <f>SUM(M48:M59)</f>
        <v>3.282</v>
      </c>
      <c r="N60" s="138">
        <f>SUM(N48:N59)</f>
        <v>2.8</v>
      </c>
      <c r="O60" s="137"/>
      <c r="P60" s="138">
        <f>SUM(P48:P59)</f>
        <v>3.2589999999999999</v>
      </c>
      <c r="Q60" s="138">
        <f>SUM(Q48:Q59)</f>
        <v>3</v>
      </c>
      <c r="R60" s="137"/>
      <c r="S60" s="138">
        <f>SUM(S48:S59)</f>
        <v>5.6319999999999997</v>
      </c>
      <c r="T60" s="138">
        <f>SUM(T48:T59)</f>
        <v>4</v>
      </c>
      <c r="U60" s="137"/>
      <c r="V60" s="138">
        <f>SUM(V48:V59)</f>
        <v>3.109</v>
      </c>
      <c r="W60" s="138">
        <f>SUM(W48:W59)</f>
        <v>3</v>
      </c>
      <c r="X60" s="137"/>
      <c r="Y60" s="138">
        <f>SUM(Y48:Y59)</f>
        <v>5.8650000000000002</v>
      </c>
      <c r="Z60" s="138">
        <f>SUM(Z48:Z59)</f>
        <v>4.59</v>
      </c>
      <c r="AA60" s="137"/>
      <c r="AB60" s="138">
        <f>SUM(AB48:AB59)</f>
        <v>3.004</v>
      </c>
      <c r="AC60" s="138">
        <f>SUM(AC48:AC59)</f>
        <v>2.5</v>
      </c>
      <c r="AD60" s="137"/>
      <c r="AE60" s="138">
        <f>SUM(AE48:AE59)</f>
        <v>3.2690000000000001</v>
      </c>
      <c r="AF60" s="138">
        <f>SUM(AF48:AF59)</f>
        <v>2.7</v>
      </c>
      <c r="AG60" s="137"/>
      <c r="AH60" s="138">
        <f>SUM(AH48:AH59)</f>
        <v>4.51</v>
      </c>
      <c r="AI60" s="138">
        <f>SUM(AI48:AI59)</f>
        <v>3.5</v>
      </c>
      <c r="AJ60" s="137"/>
      <c r="AK60" s="138">
        <f>SUM(AK48:AK59)</f>
        <v>5.9160000000000004</v>
      </c>
      <c r="AL60" s="138">
        <f>SUM(AL48:AL59)</f>
        <v>3.66</v>
      </c>
      <c r="AM60" s="137"/>
      <c r="AN60" s="138">
        <f>SUM(AN48:AN59)</f>
        <v>4.6379999999999999</v>
      </c>
      <c r="AO60" s="138">
        <f>SUM(AO48:AO59)</f>
        <v>3.72</v>
      </c>
    </row>
    <row r="61" spans="1:41" s="200" customFormat="1" ht="13.5" customHeight="1" thickBot="1" x14ac:dyDescent="0.3">
      <c r="A61" s="512"/>
      <c r="B61" s="514" t="s">
        <v>523</v>
      </c>
      <c r="C61" s="515"/>
      <c r="D61" s="516"/>
      <c r="E61" s="139" t="s">
        <v>497</v>
      </c>
      <c r="F61" s="493" t="s">
        <v>513</v>
      </c>
      <c r="G61" s="495" t="s">
        <v>514</v>
      </c>
      <c r="H61" s="497" t="s">
        <v>515</v>
      </c>
      <c r="I61" s="493" t="s">
        <v>513</v>
      </c>
      <c r="J61" s="495" t="s">
        <v>514</v>
      </c>
      <c r="K61" s="497" t="s">
        <v>515</v>
      </c>
      <c r="L61" s="493" t="s">
        <v>513</v>
      </c>
      <c r="M61" s="495" t="s">
        <v>514</v>
      </c>
      <c r="N61" s="497" t="s">
        <v>515</v>
      </c>
      <c r="O61" s="493" t="s">
        <v>513</v>
      </c>
      <c r="P61" s="495" t="s">
        <v>514</v>
      </c>
      <c r="Q61" s="497" t="s">
        <v>515</v>
      </c>
      <c r="R61" s="493" t="s">
        <v>513</v>
      </c>
      <c r="S61" s="495" t="s">
        <v>514</v>
      </c>
      <c r="T61" s="497" t="s">
        <v>515</v>
      </c>
      <c r="U61" s="493" t="s">
        <v>513</v>
      </c>
      <c r="V61" s="495" t="s">
        <v>514</v>
      </c>
      <c r="W61" s="497" t="s">
        <v>515</v>
      </c>
      <c r="X61" s="493" t="s">
        <v>513</v>
      </c>
      <c r="Y61" s="495" t="s">
        <v>514</v>
      </c>
      <c r="Z61" s="497" t="s">
        <v>515</v>
      </c>
      <c r="AA61" s="493" t="s">
        <v>513</v>
      </c>
      <c r="AB61" s="495" t="s">
        <v>514</v>
      </c>
      <c r="AC61" s="497" t="s">
        <v>515</v>
      </c>
      <c r="AD61" s="493" t="s">
        <v>513</v>
      </c>
      <c r="AE61" s="495" t="s">
        <v>514</v>
      </c>
      <c r="AF61" s="497" t="s">
        <v>515</v>
      </c>
      <c r="AG61" s="493" t="s">
        <v>513</v>
      </c>
      <c r="AH61" s="495" t="s">
        <v>514</v>
      </c>
      <c r="AI61" s="497" t="s">
        <v>515</v>
      </c>
      <c r="AJ61" s="493" t="s">
        <v>513</v>
      </c>
      <c r="AK61" s="495" t="s">
        <v>514</v>
      </c>
      <c r="AL61" s="497" t="s">
        <v>515</v>
      </c>
      <c r="AM61" s="493" t="s">
        <v>513</v>
      </c>
      <c r="AN61" s="495" t="s">
        <v>514</v>
      </c>
      <c r="AO61" s="497" t="s">
        <v>515</v>
      </c>
    </row>
    <row r="62" spans="1:41" s="200" customFormat="1" ht="13.8" thickBot="1" x14ac:dyDescent="0.3">
      <c r="A62" s="513"/>
      <c r="B62" s="517"/>
      <c r="C62" s="518"/>
      <c r="D62" s="519"/>
      <c r="E62" s="140" t="s">
        <v>512</v>
      </c>
      <c r="F62" s="494"/>
      <c r="G62" s="496"/>
      <c r="H62" s="498"/>
      <c r="I62" s="494"/>
      <c r="J62" s="496"/>
      <c r="K62" s="498"/>
      <c r="L62" s="494"/>
      <c r="M62" s="496"/>
      <c r="N62" s="498"/>
      <c r="O62" s="494"/>
      <c r="P62" s="496"/>
      <c r="Q62" s="498"/>
      <c r="R62" s="494"/>
      <c r="S62" s="496"/>
      <c r="T62" s="498"/>
      <c r="U62" s="494"/>
      <c r="V62" s="496"/>
      <c r="W62" s="498"/>
      <c r="X62" s="494"/>
      <c r="Y62" s="496"/>
      <c r="Z62" s="498"/>
      <c r="AA62" s="494"/>
      <c r="AB62" s="496"/>
      <c r="AC62" s="498"/>
      <c r="AD62" s="494"/>
      <c r="AE62" s="496"/>
      <c r="AF62" s="498"/>
      <c r="AG62" s="494"/>
      <c r="AH62" s="496"/>
      <c r="AI62" s="498"/>
      <c r="AJ62" s="494"/>
      <c r="AK62" s="496"/>
      <c r="AL62" s="498"/>
      <c r="AM62" s="494"/>
      <c r="AN62" s="496"/>
      <c r="AO62" s="498"/>
    </row>
    <row r="63" spans="1:41" s="200" customFormat="1" ht="13.8" thickBot="1" x14ac:dyDescent="0.3">
      <c r="A63" s="513"/>
      <c r="B63" s="520"/>
      <c r="C63" s="521"/>
      <c r="D63" s="522"/>
      <c r="E63" s="141" t="s">
        <v>517</v>
      </c>
      <c r="F63" s="142" t="s">
        <v>25</v>
      </c>
      <c r="G63" s="115" t="s">
        <v>518</v>
      </c>
      <c r="H63" s="115" t="s">
        <v>519</v>
      </c>
      <c r="I63" s="142" t="s">
        <v>25</v>
      </c>
      <c r="J63" s="115" t="s">
        <v>518</v>
      </c>
      <c r="K63" s="115" t="s">
        <v>519</v>
      </c>
      <c r="L63" s="142" t="s">
        <v>25</v>
      </c>
      <c r="M63" s="115" t="s">
        <v>518</v>
      </c>
      <c r="N63" s="115" t="s">
        <v>519</v>
      </c>
      <c r="O63" s="142" t="s">
        <v>25</v>
      </c>
      <c r="P63" s="115" t="s">
        <v>518</v>
      </c>
      <c r="Q63" s="115" t="s">
        <v>519</v>
      </c>
      <c r="R63" s="142" t="s">
        <v>25</v>
      </c>
      <c r="S63" s="115" t="s">
        <v>518</v>
      </c>
      <c r="T63" s="115" t="s">
        <v>519</v>
      </c>
      <c r="U63" s="142" t="s">
        <v>25</v>
      </c>
      <c r="V63" s="115" t="s">
        <v>518</v>
      </c>
      <c r="W63" s="115" t="s">
        <v>519</v>
      </c>
      <c r="X63" s="142" t="s">
        <v>25</v>
      </c>
      <c r="Y63" s="115" t="s">
        <v>518</v>
      </c>
      <c r="Z63" s="115" t="s">
        <v>519</v>
      </c>
      <c r="AA63" s="142" t="s">
        <v>25</v>
      </c>
      <c r="AB63" s="115" t="s">
        <v>518</v>
      </c>
      <c r="AC63" s="115" t="s">
        <v>519</v>
      </c>
      <c r="AD63" s="142" t="s">
        <v>25</v>
      </c>
      <c r="AE63" s="115" t="s">
        <v>518</v>
      </c>
      <c r="AF63" s="115" t="s">
        <v>519</v>
      </c>
      <c r="AG63" s="142" t="s">
        <v>25</v>
      </c>
      <c r="AH63" s="115" t="s">
        <v>518</v>
      </c>
      <c r="AI63" s="115" t="s">
        <v>519</v>
      </c>
      <c r="AJ63" s="142" t="s">
        <v>25</v>
      </c>
      <c r="AK63" s="115" t="s">
        <v>518</v>
      </c>
      <c r="AL63" s="115" t="s">
        <v>519</v>
      </c>
      <c r="AM63" s="142" t="s">
        <v>25</v>
      </c>
      <c r="AN63" s="115" t="s">
        <v>518</v>
      </c>
      <c r="AO63" s="116" t="s">
        <v>519</v>
      </c>
    </row>
    <row r="64" spans="1:41" s="200" customFormat="1" ht="13.8" thickBot="1" x14ac:dyDescent="0.3">
      <c r="A64" s="513"/>
      <c r="B64" s="502"/>
      <c r="C64" s="559"/>
      <c r="D64" s="560"/>
      <c r="E64" s="132"/>
      <c r="F64" s="118"/>
      <c r="G64" s="119"/>
      <c r="H64" s="120"/>
      <c r="I64" s="118"/>
      <c r="J64" s="119"/>
      <c r="K64" s="120"/>
      <c r="L64" s="118"/>
      <c r="M64" s="119"/>
      <c r="N64" s="120"/>
      <c r="O64" s="118"/>
      <c r="P64" s="119"/>
      <c r="Q64" s="120"/>
      <c r="R64" s="118"/>
      <c r="S64" s="119"/>
      <c r="T64" s="120"/>
      <c r="U64" s="118"/>
      <c r="V64" s="119"/>
      <c r="W64" s="120"/>
      <c r="X64" s="118"/>
      <c r="Y64" s="119"/>
      <c r="Z64" s="120"/>
      <c r="AA64" s="118"/>
      <c r="AB64" s="119"/>
      <c r="AC64" s="120"/>
      <c r="AD64" s="118"/>
      <c r="AE64" s="119"/>
      <c r="AF64" s="120"/>
      <c r="AG64" s="118"/>
      <c r="AH64" s="119"/>
      <c r="AI64" s="120"/>
      <c r="AJ64" s="118"/>
      <c r="AK64" s="119"/>
      <c r="AL64" s="120"/>
      <c r="AM64" s="118"/>
      <c r="AN64" s="119"/>
      <c r="AO64" s="121"/>
    </row>
    <row r="65" spans="1:41" s="200" customFormat="1" ht="15.75" customHeight="1" thickBot="1" x14ac:dyDescent="0.3">
      <c r="A65" s="513"/>
      <c r="B65" s="523" t="s">
        <v>1004</v>
      </c>
      <c r="C65" s="524"/>
      <c r="D65" s="525"/>
      <c r="E65" s="134"/>
      <c r="F65" s="123"/>
      <c r="G65" s="124"/>
      <c r="H65" s="122"/>
      <c r="I65" s="123"/>
      <c r="J65" s="124"/>
      <c r="K65" s="122"/>
      <c r="L65" s="123"/>
      <c r="M65" s="124"/>
      <c r="N65" s="122"/>
      <c r="O65" s="123"/>
      <c r="P65" s="124"/>
      <c r="Q65" s="122"/>
      <c r="R65" s="123"/>
      <c r="S65" s="124"/>
      <c r="T65" s="122"/>
      <c r="U65" s="123"/>
      <c r="V65" s="124"/>
      <c r="W65" s="122"/>
      <c r="X65" s="123"/>
      <c r="Y65" s="124"/>
      <c r="Z65" s="122"/>
      <c r="AA65" s="123"/>
      <c r="AB65" s="124"/>
      <c r="AC65" s="122"/>
      <c r="AD65" s="123"/>
      <c r="AE65" s="124"/>
      <c r="AF65" s="122"/>
      <c r="AG65" s="123"/>
      <c r="AH65" s="124"/>
      <c r="AI65" s="122"/>
      <c r="AJ65" s="123"/>
      <c r="AK65" s="124"/>
      <c r="AL65" s="122"/>
      <c r="AM65" s="123"/>
      <c r="AN65" s="124"/>
      <c r="AO65" s="125"/>
    </row>
    <row r="66" spans="1:41" s="200" customFormat="1" ht="13.8" thickBot="1" x14ac:dyDescent="0.3">
      <c r="A66" s="513"/>
      <c r="B66" s="526"/>
      <c r="C66" s="527"/>
      <c r="D66" s="528"/>
      <c r="E66" s="134">
        <v>110</v>
      </c>
      <c r="F66" s="123"/>
      <c r="G66" s="124"/>
      <c r="H66" s="122"/>
      <c r="I66" s="123"/>
      <c r="J66" s="124"/>
      <c r="K66" s="122"/>
      <c r="L66" s="123"/>
      <c r="M66" s="124"/>
      <c r="N66" s="122"/>
      <c r="O66" s="123"/>
      <c r="P66" s="124"/>
      <c r="Q66" s="122"/>
      <c r="R66" s="123"/>
      <c r="S66" s="124"/>
      <c r="T66" s="122"/>
      <c r="U66" s="123"/>
      <c r="V66" s="124"/>
      <c r="W66" s="122"/>
      <c r="X66" s="123"/>
      <c r="Y66" s="124"/>
      <c r="Z66" s="122"/>
      <c r="AA66" s="123"/>
      <c r="AB66" s="124"/>
      <c r="AC66" s="122"/>
      <c r="AD66" s="123"/>
      <c r="AE66" s="124"/>
      <c r="AF66" s="122"/>
      <c r="AG66" s="123"/>
      <c r="AH66" s="124"/>
      <c r="AI66" s="122"/>
      <c r="AJ66" s="123"/>
      <c r="AK66" s="124"/>
      <c r="AL66" s="122"/>
      <c r="AM66" s="123"/>
      <c r="AN66" s="124"/>
      <c r="AO66" s="125"/>
    </row>
    <row r="67" spans="1:41" s="200" customFormat="1" ht="13.5" customHeight="1" thickBot="1" x14ac:dyDescent="0.3">
      <c r="A67" s="513"/>
      <c r="B67" s="529"/>
      <c r="C67" s="530"/>
      <c r="D67" s="531"/>
      <c r="E67" s="134"/>
      <c r="F67" s="123"/>
      <c r="G67" s="124"/>
      <c r="H67" s="122"/>
      <c r="I67" s="123"/>
      <c r="J67" s="124"/>
      <c r="K67" s="122"/>
      <c r="L67" s="123"/>
      <c r="M67" s="124"/>
      <c r="N67" s="122"/>
      <c r="O67" s="123"/>
      <c r="P67" s="124"/>
      <c r="Q67" s="122"/>
      <c r="R67" s="123"/>
      <c r="S67" s="124"/>
      <c r="T67" s="122"/>
      <c r="U67" s="123"/>
      <c r="V67" s="124"/>
      <c r="W67" s="122"/>
      <c r="X67" s="123"/>
      <c r="Y67" s="124"/>
      <c r="Z67" s="122"/>
      <c r="AA67" s="123"/>
      <c r="AB67" s="124"/>
      <c r="AC67" s="122"/>
      <c r="AD67" s="123"/>
      <c r="AE67" s="124"/>
      <c r="AF67" s="122"/>
      <c r="AG67" s="123"/>
      <c r="AH67" s="124"/>
      <c r="AI67" s="122"/>
      <c r="AJ67" s="123"/>
      <c r="AK67" s="124"/>
      <c r="AL67" s="122"/>
      <c r="AM67" s="123"/>
      <c r="AN67" s="124"/>
      <c r="AO67" s="125"/>
    </row>
    <row r="68" spans="1:41" s="200" customFormat="1" ht="13.5" customHeight="1" thickBot="1" x14ac:dyDescent="0.3">
      <c r="A68" s="513"/>
      <c r="B68" s="523" t="s">
        <v>1005</v>
      </c>
      <c r="C68" s="524"/>
      <c r="D68" s="525"/>
      <c r="E68" s="134"/>
      <c r="F68" s="123"/>
      <c r="G68" s="124"/>
      <c r="H68" s="122"/>
      <c r="I68" s="123"/>
      <c r="J68" s="124"/>
      <c r="K68" s="122"/>
      <c r="L68" s="123"/>
      <c r="M68" s="124"/>
      <c r="N68" s="122"/>
      <c r="O68" s="123"/>
      <c r="P68" s="124"/>
      <c r="Q68" s="122"/>
      <c r="R68" s="123"/>
      <c r="S68" s="124"/>
      <c r="T68" s="122"/>
      <c r="U68" s="123"/>
      <c r="V68" s="124"/>
      <c r="W68" s="122"/>
      <c r="X68" s="123"/>
      <c r="Y68" s="124"/>
      <c r="Z68" s="122"/>
      <c r="AA68" s="123"/>
      <c r="AB68" s="124"/>
      <c r="AC68" s="122"/>
      <c r="AD68" s="123"/>
      <c r="AE68" s="124"/>
      <c r="AF68" s="122"/>
      <c r="AG68" s="123"/>
      <c r="AH68" s="124"/>
      <c r="AI68" s="122"/>
      <c r="AJ68" s="123"/>
      <c r="AK68" s="124"/>
      <c r="AL68" s="122"/>
      <c r="AM68" s="123"/>
      <c r="AN68" s="124"/>
      <c r="AO68" s="125"/>
    </row>
    <row r="69" spans="1:41" s="200" customFormat="1" ht="13.8" thickBot="1" x14ac:dyDescent="0.3">
      <c r="A69" s="513"/>
      <c r="B69" s="526"/>
      <c r="C69" s="527"/>
      <c r="D69" s="528"/>
      <c r="E69" s="134">
        <v>110</v>
      </c>
      <c r="F69" s="123">
        <v>109.09</v>
      </c>
      <c r="G69" s="124">
        <v>3.0739999999999998</v>
      </c>
      <c r="H69" s="122">
        <v>2.71</v>
      </c>
      <c r="I69" s="123">
        <v>61.09</v>
      </c>
      <c r="J69" s="124">
        <v>2.806</v>
      </c>
      <c r="K69" s="122">
        <v>2.78</v>
      </c>
      <c r="L69" s="123">
        <v>64.36</v>
      </c>
      <c r="M69" s="124">
        <v>2.6760000000000002</v>
      </c>
      <c r="N69" s="122">
        <v>2.8</v>
      </c>
      <c r="O69" s="123">
        <v>66.540000000000006</v>
      </c>
      <c r="P69" s="124">
        <v>2.6760000000000002</v>
      </c>
      <c r="Q69" s="122">
        <v>2.8</v>
      </c>
      <c r="R69" s="123">
        <v>103.63</v>
      </c>
      <c r="S69" s="124">
        <v>2.351</v>
      </c>
      <c r="T69" s="122">
        <v>2.2000000000000002</v>
      </c>
      <c r="U69" s="123">
        <v>64.36</v>
      </c>
      <c r="V69" s="124">
        <v>2.226</v>
      </c>
      <c r="W69" s="122">
        <v>2.2200000000000002</v>
      </c>
      <c r="X69" s="123">
        <v>106.9</v>
      </c>
      <c r="Y69" s="124">
        <v>2.351</v>
      </c>
      <c r="Z69" s="122">
        <v>2.2000000000000002</v>
      </c>
      <c r="AA69" s="123">
        <v>58.9</v>
      </c>
      <c r="AB69" s="124">
        <v>2.6709999999999998</v>
      </c>
      <c r="AC69" s="122">
        <v>2.5</v>
      </c>
      <c r="AD69" s="123">
        <v>63.27</v>
      </c>
      <c r="AE69" s="124">
        <v>2.6829999999999998</v>
      </c>
      <c r="AF69" s="122">
        <v>2.15</v>
      </c>
      <c r="AG69" s="123">
        <v>85.09</v>
      </c>
      <c r="AH69" s="124">
        <v>3.827</v>
      </c>
      <c r="AI69" s="122">
        <v>2.57</v>
      </c>
      <c r="AJ69" s="123">
        <v>109.09</v>
      </c>
      <c r="AK69" s="124">
        <v>3.3130000000000002</v>
      </c>
      <c r="AL69" s="122">
        <v>3.1</v>
      </c>
      <c r="AM69" s="123">
        <v>91.63</v>
      </c>
      <c r="AN69" s="124">
        <v>6.1760000000000002</v>
      </c>
      <c r="AO69" s="125">
        <v>3.5</v>
      </c>
    </row>
    <row r="70" spans="1:41" s="200" customFormat="1" ht="13.8" thickBot="1" x14ac:dyDescent="0.3">
      <c r="A70" s="513"/>
      <c r="B70" s="529"/>
      <c r="C70" s="532"/>
      <c r="D70" s="533"/>
      <c r="E70" s="134"/>
      <c r="F70" s="123"/>
      <c r="G70" s="124"/>
      <c r="H70" s="122"/>
      <c r="I70" s="123"/>
      <c r="J70" s="124"/>
      <c r="K70" s="122"/>
      <c r="L70" s="123"/>
      <c r="M70" s="124"/>
      <c r="N70" s="122"/>
      <c r="O70" s="123"/>
      <c r="P70" s="124"/>
      <c r="Q70" s="122"/>
      <c r="R70" s="123"/>
      <c r="S70" s="124"/>
      <c r="T70" s="122"/>
      <c r="U70" s="123"/>
      <c r="V70" s="124"/>
      <c r="W70" s="122"/>
      <c r="X70" s="123"/>
      <c r="Y70" s="124"/>
      <c r="Z70" s="122"/>
      <c r="AA70" s="123"/>
      <c r="AB70" s="124"/>
      <c r="AC70" s="122"/>
      <c r="AD70" s="123"/>
      <c r="AE70" s="124"/>
      <c r="AF70" s="122"/>
      <c r="AG70" s="123"/>
      <c r="AH70" s="124"/>
      <c r="AI70" s="122"/>
      <c r="AJ70" s="123"/>
      <c r="AK70" s="124"/>
      <c r="AL70" s="122"/>
      <c r="AM70" s="123"/>
      <c r="AN70" s="124"/>
      <c r="AO70" s="125"/>
    </row>
    <row r="71" spans="1:41" s="200" customFormat="1" ht="13.8" thickBot="1" x14ac:dyDescent="0.3">
      <c r="A71" s="513"/>
      <c r="B71" s="529"/>
      <c r="C71" s="532"/>
      <c r="D71" s="533"/>
      <c r="E71" s="134"/>
      <c r="F71" s="123"/>
      <c r="G71" s="124"/>
      <c r="H71" s="122"/>
      <c r="I71" s="123"/>
      <c r="J71" s="124"/>
      <c r="K71" s="122"/>
      <c r="L71" s="123"/>
      <c r="M71" s="124"/>
      <c r="N71" s="122"/>
      <c r="O71" s="123"/>
      <c r="P71" s="124"/>
      <c r="Q71" s="122"/>
      <c r="R71" s="123"/>
      <c r="S71" s="124"/>
      <c r="T71" s="122"/>
      <c r="U71" s="123"/>
      <c r="V71" s="124"/>
      <c r="W71" s="122"/>
      <c r="X71" s="123"/>
      <c r="Y71" s="124"/>
      <c r="Z71" s="122"/>
      <c r="AA71" s="123"/>
      <c r="AB71" s="124"/>
      <c r="AC71" s="122"/>
      <c r="AD71" s="123"/>
      <c r="AE71" s="124"/>
      <c r="AF71" s="122"/>
      <c r="AG71" s="123"/>
      <c r="AH71" s="124"/>
      <c r="AI71" s="122"/>
      <c r="AJ71" s="123"/>
      <c r="AK71" s="124"/>
      <c r="AL71" s="122"/>
      <c r="AM71" s="123"/>
      <c r="AN71" s="124"/>
      <c r="AO71" s="125"/>
    </row>
    <row r="72" spans="1:41" s="200" customFormat="1" ht="13.8" thickBot="1" x14ac:dyDescent="0.3">
      <c r="A72" s="513"/>
      <c r="B72" s="529"/>
      <c r="C72" s="532"/>
      <c r="D72" s="533"/>
      <c r="E72" s="134"/>
      <c r="F72" s="123"/>
      <c r="G72" s="124"/>
      <c r="H72" s="122"/>
      <c r="I72" s="123"/>
      <c r="J72" s="124"/>
      <c r="K72" s="122"/>
      <c r="L72" s="123"/>
      <c r="M72" s="124"/>
      <c r="N72" s="122"/>
      <c r="O72" s="123"/>
      <c r="P72" s="124"/>
      <c r="Q72" s="122"/>
      <c r="R72" s="123"/>
      <c r="S72" s="124"/>
      <c r="T72" s="122"/>
      <c r="U72" s="123"/>
      <c r="V72" s="124"/>
      <c r="W72" s="122"/>
      <c r="X72" s="123"/>
      <c r="Y72" s="124"/>
      <c r="Z72" s="122"/>
      <c r="AA72" s="123"/>
      <c r="AB72" s="124"/>
      <c r="AC72" s="122"/>
      <c r="AD72" s="123"/>
      <c r="AE72" s="124"/>
      <c r="AF72" s="122"/>
      <c r="AG72" s="123"/>
      <c r="AH72" s="124"/>
      <c r="AI72" s="122"/>
      <c r="AJ72" s="123"/>
      <c r="AK72" s="124"/>
      <c r="AL72" s="122"/>
      <c r="AM72" s="123"/>
      <c r="AN72" s="124"/>
      <c r="AO72" s="125"/>
    </row>
    <row r="73" spans="1:41" s="200" customFormat="1" ht="13.8" thickBot="1" x14ac:dyDescent="0.3">
      <c r="A73" s="513"/>
      <c r="B73" s="529"/>
      <c r="C73" s="532"/>
      <c r="D73" s="533"/>
      <c r="E73" s="134"/>
      <c r="F73" s="123"/>
      <c r="G73" s="124"/>
      <c r="H73" s="122"/>
      <c r="I73" s="123"/>
      <c r="J73" s="124"/>
      <c r="K73" s="122"/>
      <c r="L73" s="123"/>
      <c r="M73" s="124"/>
      <c r="N73" s="122"/>
      <c r="O73" s="123"/>
      <c r="P73" s="124"/>
      <c r="Q73" s="122"/>
      <c r="R73" s="123"/>
      <c r="S73" s="124"/>
      <c r="T73" s="122"/>
      <c r="U73" s="123"/>
      <c r="V73" s="124"/>
      <c r="W73" s="122"/>
      <c r="X73" s="123"/>
      <c r="Y73" s="124"/>
      <c r="Z73" s="122"/>
      <c r="AA73" s="123"/>
      <c r="AB73" s="124"/>
      <c r="AC73" s="122"/>
      <c r="AD73" s="123"/>
      <c r="AE73" s="124"/>
      <c r="AF73" s="122"/>
      <c r="AG73" s="123"/>
      <c r="AH73" s="124"/>
      <c r="AI73" s="122"/>
      <c r="AJ73" s="123"/>
      <c r="AK73" s="124"/>
      <c r="AL73" s="122"/>
      <c r="AM73" s="123"/>
      <c r="AN73" s="124"/>
      <c r="AO73" s="125"/>
    </row>
    <row r="74" spans="1:41" s="200" customFormat="1" ht="13.8" thickBot="1" x14ac:dyDescent="0.3">
      <c r="A74" s="476" t="s">
        <v>526</v>
      </c>
      <c r="B74" s="477"/>
      <c r="C74" s="477"/>
      <c r="D74" s="478"/>
      <c r="E74" s="132" t="s">
        <v>1006</v>
      </c>
      <c r="F74" s="150"/>
      <c r="G74" s="151">
        <v>10</v>
      </c>
      <c r="H74" s="151"/>
      <c r="I74" s="150"/>
      <c r="J74" s="151">
        <v>10.35</v>
      </c>
      <c r="K74" s="205"/>
      <c r="L74" s="150"/>
      <c r="M74" s="151">
        <v>10.27</v>
      </c>
      <c r="N74" s="151"/>
      <c r="O74" s="150"/>
      <c r="P74" s="151">
        <v>10.27</v>
      </c>
      <c r="Q74" s="205"/>
      <c r="R74" s="150"/>
      <c r="S74" s="151">
        <v>9.8000000000000007</v>
      </c>
      <c r="T74" s="151"/>
      <c r="U74" s="150"/>
      <c r="V74" s="151">
        <v>10.35</v>
      </c>
      <c r="W74" s="205"/>
      <c r="X74" s="150"/>
      <c r="Y74" s="151">
        <v>10</v>
      </c>
      <c r="Z74" s="151"/>
      <c r="AA74" s="150"/>
      <c r="AB74" s="151">
        <v>10.27</v>
      </c>
      <c r="AC74" s="205"/>
      <c r="AD74" s="150"/>
      <c r="AE74" s="151">
        <v>10.199999999999999</v>
      </c>
      <c r="AF74" s="151"/>
      <c r="AG74" s="150"/>
      <c r="AH74" s="151">
        <v>10.28</v>
      </c>
      <c r="AI74" s="205"/>
      <c r="AJ74" s="150"/>
      <c r="AK74" s="151">
        <v>10.25</v>
      </c>
      <c r="AL74" s="151"/>
      <c r="AM74" s="150"/>
      <c r="AN74" s="151">
        <v>10.25</v>
      </c>
      <c r="AO74" s="205"/>
    </row>
    <row r="75" spans="1:41" s="200" customFormat="1" ht="13.8" thickBot="1" x14ac:dyDescent="0.3">
      <c r="A75" s="473" t="s">
        <v>528</v>
      </c>
      <c r="B75" s="474"/>
      <c r="C75" s="474"/>
      <c r="D75" s="475"/>
      <c r="E75" s="132" t="s">
        <v>1007</v>
      </c>
      <c r="F75" s="150"/>
      <c r="G75" s="151">
        <v>10</v>
      </c>
      <c r="H75" s="151"/>
      <c r="I75" s="150"/>
      <c r="J75" s="151">
        <v>10.35</v>
      </c>
      <c r="K75" s="205"/>
      <c r="L75" s="150"/>
      <c r="M75" s="151">
        <v>10.27</v>
      </c>
      <c r="N75" s="151"/>
      <c r="O75" s="150"/>
      <c r="P75" s="151">
        <v>10.27</v>
      </c>
      <c r="Q75" s="205"/>
      <c r="R75" s="150"/>
      <c r="S75" s="151">
        <v>9.8000000000000007</v>
      </c>
      <c r="T75" s="151"/>
      <c r="U75" s="150"/>
      <c r="V75" s="151">
        <v>10.35</v>
      </c>
      <c r="W75" s="205"/>
      <c r="X75" s="150"/>
      <c r="Y75" s="151">
        <v>10</v>
      </c>
      <c r="Z75" s="151"/>
      <c r="AA75" s="150"/>
      <c r="AB75" s="151">
        <v>10.27</v>
      </c>
      <c r="AC75" s="205"/>
      <c r="AD75" s="150"/>
      <c r="AE75" s="151">
        <v>10.199999999999999</v>
      </c>
      <c r="AF75" s="151"/>
      <c r="AG75" s="150"/>
      <c r="AH75" s="151">
        <v>10.28</v>
      </c>
      <c r="AI75" s="205"/>
      <c r="AJ75" s="150"/>
      <c r="AK75" s="151">
        <v>10.25</v>
      </c>
      <c r="AL75" s="151"/>
      <c r="AM75" s="150"/>
      <c r="AN75" s="151">
        <v>10.25</v>
      </c>
      <c r="AO75" s="205"/>
    </row>
    <row r="76" spans="1:41" s="200" customFormat="1" ht="13.8" thickBot="1" x14ac:dyDescent="0.3">
      <c r="A76" s="487" t="s">
        <v>517</v>
      </c>
      <c r="B76" s="488"/>
      <c r="C76" s="488"/>
      <c r="D76" s="489"/>
      <c r="E76" s="132" t="s">
        <v>1008</v>
      </c>
      <c r="F76" s="150"/>
      <c r="G76" s="151">
        <v>10</v>
      </c>
      <c r="H76" s="151"/>
      <c r="I76" s="150"/>
      <c r="J76" s="151">
        <v>10.35</v>
      </c>
      <c r="K76" s="205"/>
      <c r="L76" s="150"/>
      <c r="M76" s="151">
        <v>10.27</v>
      </c>
      <c r="N76" s="151"/>
      <c r="O76" s="150"/>
      <c r="P76" s="151">
        <v>10.27</v>
      </c>
      <c r="Q76" s="205"/>
      <c r="R76" s="150"/>
      <c r="S76" s="151">
        <v>9.8000000000000007</v>
      </c>
      <c r="T76" s="151"/>
      <c r="U76" s="150"/>
      <c r="V76" s="151">
        <v>10.35</v>
      </c>
      <c r="W76" s="205"/>
      <c r="X76" s="150"/>
      <c r="Y76" s="151">
        <v>10</v>
      </c>
      <c r="Z76" s="151"/>
      <c r="AA76" s="150"/>
      <c r="AB76" s="151">
        <v>10.27</v>
      </c>
      <c r="AC76" s="205"/>
      <c r="AD76" s="150"/>
      <c r="AE76" s="151">
        <v>10.199999999999999</v>
      </c>
      <c r="AF76" s="151"/>
      <c r="AG76" s="150"/>
      <c r="AH76" s="151">
        <v>10.28</v>
      </c>
      <c r="AI76" s="205"/>
      <c r="AJ76" s="150"/>
      <c r="AK76" s="151">
        <v>10.25</v>
      </c>
      <c r="AL76" s="151"/>
      <c r="AM76" s="150"/>
      <c r="AN76" s="151">
        <v>10.25</v>
      </c>
      <c r="AO76" s="205"/>
    </row>
    <row r="77" spans="1:41" s="200" customFormat="1" x14ac:dyDescent="0.25">
      <c r="A77" s="476" t="s">
        <v>530</v>
      </c>
      <c r="B77" s="477"/>
      <c r="C77" s="477"/>
      <c r="D77" s="478"/>
      <c r="E77" s="139"/>
      <c r="F77" s="143"/>
      <c r="G77" s="144"/>
      <c r="H77" s="144"/>
      <c r="I77" s="143"/>
      <c r="J77" s="144"/>
      <c r="K77" s="145"/>
      <c r="L77" s="143"/>
      <c r="M77" s="144"/>
      <c r="N77" s="144"/>
      <c r="O77" s="143"/>
      <c r="P77" s="144"/>
      <c r="Q77" s="145"/>
      <c r="R77" s="143"/>
      <c r="S77" s="144"/>
      <c r="T77" s="144"/>
      <c r="U77" s="143"/>
      <c r="V77" s="144"/>
      <c r="W77" s="145"/>
      <c r="X77" s="143"/>
      <c r="Y77" s="144"/>
      <c r="Z77" s="144"/>
      <c r="AA77" s="143"/>
      <c r="AB77" s="144"/>
      <c r="AC77" s="145"/>
      <c r="AD77" s="143"/>
      <c r="AE77" s="144"/>
      <c r="AF77" s="144"/>
      <c r="AG77" s="143"/>
      <c r="AH77" s="144"/>
      <c r="AI77" s="145"/>
      <c r="AJ77" s="143"/>
      <c r="AK77" s="144"/>
      <c r="AL77" s="144"/>
      <c r="AM77" s="143"/>
      <c r="AN77" s="144"/>
      <c r="AO77" s="145"/>
    </row>
    <row r="78" spans="1:41" s="200" customFormat="1" ht="13.8" thickBot="1" x14ac:dyDescent="0.3">
      <c r="A78" s="487" t="s">
        <v>519</v>
      </c>
      <c r="B78" s="488"/>
      <c r="C78" s="488"/>
      <c r="D78" s="489"/>
      <c r="E78" s="146"/>
      <c r="F78" s="147"/>
      <c r="G78" s="148"/>
      <c r="H78" s="148"/>
      <c r="I78" s="147"/>
      <c r="J78" s="148"/>
      <c r="K78" s="149"/>
      <c r="L78" s="147"/>
      <c r="M78" s="148"/>
      <c r="N78" s="148"/>
      <c r="O78" s="147"/>
      <c r="P78" s="148"/>
      <c r="Q78" s="149"/>
      <c r="R78" s="147"/>
      <c r="S78" s="148"/>
      <c r="T78" s="148"/>
      <c r="U78" s="147"/>
      <c r="V78" s="148"/>
      <c r="W78" s="149"/>
      <c r="X78" s="147"/>
      <c r="Y78" s="148"/>
      <c r="Z78" s="148"/>
      <c r="AA78" s="147"/>
      <c r="AB78" s="148"/>
      <c r="AC78" s="149"/>
      <c r="AD78" s="147"/>
      <c r="AE78" s="148"/>
      <c r="AF78" s="148"/>
      <c r="AG78" s="147"/>
      <c r="AH78" s="148"/>
      <c r="AI78" s="149"/>
      <c r="AJ78" s="147"/>
      <c r="AK78" s="148"/>
      <c r="AL78" s="148"/>
      <c r="AM78" s="147"/>
      <c r="AN78" s="148"/>
      <c r="AO78" s="149"/>
    </row>
    <row r="79" spans="1:41" s="200" customFormat="1" x14ac:dyDescent="0.25"/>
    <row r="80" spans="1:41" s="200" customFormat="1" x14ac:dyDescent="0.25"/>
    <row r="81" spans="1:41" ht="15.6" x14ac:dyDescent="0.3">
      <c r="A81" s="200"/>
      <c r="B81" s="107" t="s">
        <v>543</v>
      </c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 t="s">
        <v>544</v>
      </c>
      <c r="S81" s="107"/>
      <c r="T81" s="107"/>
      <c r="U81" s="567" t="s">
        <v>1009</v>
      </c>
      <c r="V81" s="567"/>
      <c r="W81" s="567"/>
      <c r="X81" s="567"/>
      <c r="Y81" s="567"/>
      <c r="Z81" s="567"/>
      <c r="AA81" s="567"/>
      <c r="AB81" s="567"/>
      <c r="AC81" s="200"/>
      <c r="AD81" s="200"/>
      <c r="AE81" s="200"/>
      <c r="AF81" s="200"/>
      <c r="AG81" s="200"/>
      <c r="AH81" s="200"/>
      <c r="AI81" s="200"/>
      <c r="AJ81" s="200"/>
      <c r="AK81" s="200"/>
      <c r="AL81" s="200"/>
      <c r="AM81" s="200"/>
      <c r="AN81" s="200"/>
      <c r="AO81" s="200"/>
    </row>
    <row r="82" spans="1:41" ht="15.6" x14ac:dyDescent="0.3">
      <c r="A82" s="200"/>
      <c r="B82" s="107" t="s">
        <v>546</v>
      </c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200"/>
      <c r="V82" s="200"/>
      <c r="W82" s="200"/>
      <c r="X82" s="200"/>
      <c r="Y82" s="200"/>
      <c r="Z82" s="200"/>
      <c r="AA82" s="200"/>
      <c r="AB82" s="200"/>
      <c r="AC82" s="200"/>
      <c r="AD82" s="200"/>
      <c r="AE82" s="200"/>
      <c r="AF82" s="200"/>
      <c r="AG82" s="200"/>
      <c r="AH82" s="200"/>
      <c r="AI82" s="200"/>
      <c r="AJ82" s="200"/>
      <c r="AK82" s="200"/>
      <c r="AL82" s="200"/>
      <c r="AM82" s="200"/>
      <c r="AN82" s="200"/>
      <c r="AO82" s="200"/>
    </row>
  </sheetData>
  <mergeCells count="158">
    <mergeCell ref="A78:D78"/>
    <mergeCell ref="U81:AB81"/>
    <mergeCell ref="B72:D72"/>
    <mergeCell ref="B73:D73"/>
    <mergeCell ref="A74:D74"/>
    <mergeCell ref="A75:D75"/>
    <mergeCell ref="A76:D76"/>
    <mergeCell ref="A77:D77"/>
    <mergeCell ref="AL61:AL62"/>
    <mergeCell ref="AM61:AM62"/>
    <mergeCell ref="AN61:AN62"/>
    <mergeCell ref="AO61:AO62"/>
    <mergeCell ref="B64:D64"/>
    <mergeCell ref="B65:D66"/>
    <mergeCell ref="AF61:AF62"/>
    <mergeCell ref="AG61:AG62"/>
    <mergeCell ref="AH61:AH62"/>
    <mergeCell ref="AI61:AI62"/>
    <mergeCell ref="AJ61:AJ62"/>
    <mergeCell ref="AK61:AK62"/>
    <mergeCell ref="Z61:Z62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W61:W62"/>
    <mergeCell ref="X61:X62"/>
    <mergeCell ref="Y61:Y62"/>
    <mergeCell ref="N61:N62"/>
    <mergeCell ref="O61:O62"/>
    <mergeCell ref="P61:P62"/>
    <mergeCell ref="Q61:Q62"/>
    <mergeCell ref="R61:R62"/>
    <mergeCell ref="S61:S62"/>
    <mergeCell ref="H61:H62"/>
    <mergeCell ref="I61:I62"/>
    <mergeCell ref="J61:J62"/>
    <mergeCell ref="K61:K62"/>
    <mergeCell ref="L61:L62"/>
    <mergeCell ref="M61:M62"/>
    <mergeCell ref="B55:B57"/>
    <mergeCell ref="B58:D60"/>
    <mergeCell ref="A61:A73"/>
    <mergeCell ref="B61:D63"/>
    <mergeCell ref="F61:F62"/>
    <mergeCell ref="G61:G62"/>
    <mergeCell ref="B67:D67"/>
    <mergeCell ref="B68:D69"/>
    <mergeCell ref="B70:D70"/>
    <mergeCell ref="B71:D71"/>
    <mergeCell ref="AG43:AI43"/>
    <mergeCell ref="AJ43:AL43"/>
    <mergeCell ref="AM43:AO43"/>
    <mergeCell ref="B44:C44"/>
    <mergeCell ref="B45:C45"/>
    <mergeCell ref="B46:C48"/>
    <mergeCell ref="D46:D48"/>
    <mergeCell ref="O43:Q43"/>
    <mergeCell ref="R43:T43"/>
    <mergeCell ref="U43:W43"/>
    <mergeCell ref="X43:Z43"/>
    <mergeCell ref="AA43:AC43"/>
    <mergeCell ref="AD43:AF43"/>
    <mergeCell ref="A42:D42"/>
    <mergeCell ref="A43:A60"/>
    <mergeCell ref="B43:C43"/>
    <mergeCell ref="F43:H43"/>
    <mergeCell ref="I43:K43"/>
    <mergeCell ref="L43:N43"/>
    <mergeCell ref="B49:C51"/>
    <mergeCell ref="D49:D51"/>
    <mergeCell ref="B52:B54"/>
    <mergeCell ref="D52:D54"/>
    <mergeCell ref="B36:D36"/>
    <mergeCell ref="B37:D37"/>
    <mergeCell ref="A38:D38"/>
    <mergeCell ref="A39:D39"/>
    <mergeCell ref="A40:D40"/>
    <mergeCell ref="A41:D41"/>
    <mergeCell ref="AL25:AL26"/>
    <mergeCell ref="AM25:AM26"/>
    <mergeCell ref="AN25:AN26"/>
    <mergeCell ref="AO25:AO26"/>
    <mergeCell ref="B28:D28"/>
    <mergeCell ref="B29:D30"/>
    <mergeCell ref="AF25:AF26"/>
    <mergeCell ref="AG25:AG26"/>
    <mergeCell ref="AH25:AH26"/>
    <mergeCell ref="AI25:AI26"/>
    <mergeCell ref="AJ25:AJ26"/>
    <mergeCell ref="AK25:AK26"/>
    <mergeCell ref="Z25:Z26"/>
    <mergeCell ref="AA25:AA26"/>
    <mergeCell ref="AB25:AB26"/>
    <mergeCell ref="AC25:AC26"/>
    <mergeCell ref="AD25:AD26"/>
    <mergeCell ref="AE25:AE26"/>
    <mergeCell ref="T25:T26"/>
    <mergeCell ref="U25:U26"/>
    <mergeCell ref="V25:V26"/>
    <mergeCell ref="W25:W26"/>
    <mergeCell ref="X25:X26"/>
    <mergeCell ref="Y25:Y26"/>
    <mergeCell ref="N25:N26"/>
    <mergeCell ref="O25:O26"/>
    <mergeCell ref="P25:P26"/>
    <mergeCell ref="Q25:Q26"/>
    <mergeCell ref="R25:R26"/>
    <mergeCell ref="S25:S26"/>
    <mergeCell ref="H25:H26"/>
    <mergeCell ref="I25:I26"/>
    <mergeCell ref="J25:J26"/>
    <mergeCell ref="K25:K26"/>
    <mergeCell ref="L25:L26"/>
    <mergeCell ref="M25:M26"/>
    <mergeCell ref="B19:B21"/>
    <mergeCell ref="B22:D24"/>
    <mergeCell ref="A25:A37"/>
    <mergeCell ref="B25:D27"/>
    <mergeCell ref="F25:F26"/>
    <mergeCell ref="G25:G26"/>
    <mergeCell ref="B31:D31"/>
    <mergeCell ref="B32:D33"/>
    <mergeCell ref="B34:D34"/>
    <mergeCell ref="B35:D35"/>
    <mergeCell ref="B9:C9"/>
    <mergeCell ref="B10:C12"/>
    <mergeCell ref="D10:D12"/>
    <mergeCell ref="B13:C15"/>
    <mergeCell ref="D13:D15"/>
    <mergeCell ref="B16:B18"/>
    <mergeCell ref="D16:D18"/>
    <mergeCell ref="AA7:AC7"/>
    <mergeCell ref="AD7:AF7"/>
    <mergeCell ref="AG7:AI7"/>
    <mergeCell ref="AJ7:AL7"/>
    <mergeCell ref="AM7:AO7"/>
    <mergeCell ref="B8:C8"/>
    <mergeCell ref="AH6:AM6"/>
    <mergeCell ref="A7:A24"/>
    <mergeCell ref="B7:C7"/>
    <mergeCell ref="F7:H7"/>
    <mergeCell ref="I7:K7"/>
    <mergeCell ref="L7:N7"/>
    <mergeCell ref="O7:Q7"/>
    <mergeCell ref="R7:T7"/>
    <mergeCell ref="U7:W7"/>
    <mergeCell ref="X7:Z7"/>
    <mergeCell ref="AG1:AO1"/>
    <mergeCell ref="AG2:AO2"/>
    <mergeCell ref="M3:O3"/>
    <mergeCell ref="AG3:AO3"/>
    <mergeCell ref="M4:O4"/>
    <mergeCell ref="A5:AO5"/>
  </mergeCells>
  <printOptions horizontalCentered="1"/>
  <pageMargins left="0.78740157480314965" right="0.39370078740157483" top="0.78740157480314965" bottom="0.78740157480314965" header="0" footer="0"/>
  <pageSetup paperSize="9" scale="4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13927-C880-4ABD-BC3C-CCD2BEE2B65E}">
  <dimension ref="A1:AO82"/>
  <sheetViews>
    <sheetView zoomScale="70" zoomScaleNormal="70" zoomScaleSheetLayoutView="84" workbookViewId="0">
      <selection activeCell="AN60" sqref="AN60:AO60"/>
    </sheetView>
  </sheetViews>
  <sheetFormatPr defaultRowHeight="13.2" x14ac:dyDescent="0.25"/>
  <cols>
    <col min="1" max="1" width="3.109375" style="199" customWidth="1"/>
    <col min="2" max="2" width="12.6640625" style="199" customWidth="1"/>
    <col min="3" max="3" width="1" style="199" hidden="1" customWidth="1"/>
    <col min="4" max="4" width="7.88671875" style="199" bestFit="1" customWidth="1"/>
    <col min="5" max="5" width="8" style="199" customWidth="1"/>
    <col min="6" max="6" width="7" style="199" customWidth="1"/>
    <col min="7" max="8" width="6.6640625" style="199" customWidth="1"/>
    <col min="9" max="9" width="7.5546875" style="199" customWidth="1"/>
    <col min="10" max="11" width="6.6640625" style="199" customWidth="1"/>
    <col min="12" max="12" width="7.88671875" style="199" customWidth="1"/>
    <col min="13" max="14" width="6.6640625" style="199" customWidth="1"/>
    <col min="15" max="15" width="7.88671875" style="199" customWidth="1"/>
    <col min="16" max="17" width="6.6640625" style="199" customWidth="1"/>
    <col min="18" max="18" width="8.33203125" style="199" customWidth="1"/>
    <col min="19" max="20" width="6.6640625" style="199" customWidth="1"/>
    <col min="21" max="21" width="7.44140625" style="199" customWidth="1"/>
    <col min="22" max="23" width="6.6640625" style="199" customWidth="1"/>
    <col min="24" max="24" width="7.88671875" style="199" customWidth="1"/>
    <col min="25" max="26" width="6.6640625" style="199" customWidth="1"/>
    <col min="27" max="27" width="7.5546875" style="199" customWidth="1"/>
    <col min="28" max="29" width="6.6640625" style="199" customWidth="1"/>
    <col min="30" max="30" width="7.6640625" style="199" customWidth="1"/>
    <col min="31" max="32" width="6.6640625" style="199" customWidth="1"/>
    <col min="33" max="33" width="8" style="199" customWidth="1"/>
    <col min="34" max="35" width="6.6640625" style="199" customWidth="1"/>
    <col min="36" max="36" width="7.5546875" style="199" customWidth="1"/>
    <col min="37" max="38" width="6.6640625" style="199" customWidth="1"/>
    <col min="39" max="39" width="7" style="199" customWidth="1"/>
    <col min="40" max="41" width="6.6640625" style="199" customWidth="1"/>
    <col min="42" max="256" width="8.88671875" style="199"/>
    <col min="257" max="257" width="3.109375" style="199" customWidth="1"/>
    <col min="258" max="258" width="12.6640625" style="199" customWidth="1"/>
    <col min="259" max="259" width="0" style="199" hidden="1" customWidth="1"/>
    <col min="260" max="260" width="7.88671875" style="199" bestFit="1" customWidth="1"/>
    <col min="261" max="261" width="8" style="199" customWidth="1"/>
    <col min="262" max="262" width="7" style="199" customWidth="1"/>
    <col min="263" max="264" width="6.6640625" style="199" customWidth="1"/>
    <col min="265" max="265" width="7.5546875" style="199" customWidth="1"/>
    <col min="266" max="267" width="6.6640625" style="199" customWidth="1"/>
    <col min="268" max="268" width="7.88671875" style="199" customWidth="1"/>
    <col min="269" max="270" width="6.6640625" style="199" customWidth="1"/>
    <col min="271" max="271" width="7.88671875" style="199" customWidth="1"/>
    <col min="272" max="273" width="6.6640625" style="199" customWidth="1"/>
    <col min="274" max="274" width="8.33203125" style="199" customWidth="1"/>
    <col min="275" max="276" width="6.6640625" style="199" customWidth="1"/>
    <col min="277" max="277" width="7.44140625" style="199" customWidth="1"/>
    <col min="278" max="279" width="6.6640625" style="199" customWidth="1"/>
    <col min="280" max="280" width="7.88671875" style="199" customWidth="1"/>
    <col min="281" max="282" width="6.6640625" style="199" customWidth="1"/>
    <col min="283" max="283" width="7.5546875" style="199" customWidth="1"/>
    <col min="284" max="285" width="6.6640625" style="199" customWidth="1"/>
    <col min="286" max="286" width="7.6640625" style="199" customWidth="1"/>
    <col min="287" max="288" width="6.6640625" style="199" customWidth="1"/>
    <col min="289" max="289" width="8" style="199" customWidth="1"/>
    <col min="290" max="291" width="6.6640625" style="199" customWidth="1"/>
    <col min="292" max="292" width="7.5546875" style="199" customWidth="1"/>
    <col min="293" max="294" width="6.6640625" style="199" customWidth="1"/>
    <col min="295" max="295" width="7" style="199" customWidth="1"/>
    <col min="296" max="297" width="6.6640625" style="199" customWidth="1"/>
    <col min="298" max="512" width="8.88671875" style="199"/>
    <col min="513" max="513" width="3.109375" style="199" customWidth="1"/>
    <col min="514" max="514" width="12.6640625" style="199" customWidth="1"/>
    <col min="515" max="515" width="0" style="199" hidden="1" customWidth="1"/>
    <col min="516" max="516" width="7.88671875" style="199" bestFit="1" customWidth="1"/>
    <col min="517" max="517" width="8" style="199" customWidth="1"/>
    <col min="518" max="518" width="7" style="199" customWidth="1"/>
    <col min="519" max="520" width="6.6640625" style="199" customWidth="1"/>
    <col min="521" max="521" width="7.5546875" style="199" customWidth="1"/>
    <col min="522" max="523" width="6.6640625" style="199" customWidth="1"/>
    <col min="524" max="524" width="7.88671875" style="199" customWidth="1"/>
    <col min="525" max="526" width="6.6640625" style="199" customWidth="1"/>
    <col min="527" max="527" width="7.88671875" style="199" customWidth="1"/>
    <col min="528" max="529" width="6.6640625" style="199" customWidth="1"/>
    <col min="530" max="530" width="8.33203125" style="199" customWidth="1"/>
    <col min="531" max="532" width="6.6640625" style="199" customWidth="1"/>
    <col min="533" max="533" width="7.44140625" style="199" customWidth="1"/>
    <col min="534" max="535" width="6.6640625" style="199" customWidth="1"/>
    <col min="536" max="536" width="7.88671875" style="199" customWidth="1"/>
    <col min="537" max="538" width="6.6640625" style="199" customWidth="1"/>
    <col min="539" max="539" width="7.5546875" style="199" customWidth="1"/>
    <col min="540" max="541" width="6.6640625" style="199" customWidth="1"/>
    <col min="542" max="542" width="7.6640625" style="199" customWidth="1"/>
    <col min="543" max="544" width="6.6640625" style="199" customWidth="1"/>
    <col min="545" max="545" width="8" style="199" customWidth="1"/>
    <col min="546" max="547" width="6.6640625" style="199" customWidth="1"/>
    <col min="548" max="548" width="7.5546875" style="199" customWidth="1"/>
    <col min="549" max="550" width="6.6640625" style="199" customWidth="1"/>
    <col min="551" max="551" width="7" style="199" customWidth="1"/>
    <col min="552" max="553" width="6.6640625" style="199" customWidth="1"/>
    <col min="554" max="768" width="8.88671875" style="199"/>
    <col min="769" max="769" width="3.109375" style="199" customWidth="1"/>
    <col min="770" max="770" width="12.6640625" style="199" customWidth="1"/>
    <col min="771" max="771" width="0" style="199" hidden="1" customWidth="1"/>
    <col min="772" max="772" width="7.88671875" style="199" bestFit="1" customWidth="1"/>
    <col min="773" max="773" width="8" style="199" customWidth="1"/>
    <col min="774" max="774" width="7" style="199" customWidth="1"/>
    <col min="775" max="776" width="6.6640625" style="199" customWidth="1"/>
    <col min="777" max="777" width="7.5546875" style="199" customWidth="1"/>
    <col min="778" max="779" width="6.6640625" style="199" customWidth="1"/>
    <col min="780" max="780" width="7.88671875" style="199" customWidth="1"/>
    <col min="781" max="782" width="6.6640625" style="199" customWidth="1"/>
    <col min="783" max="783" width="7.88671875" style="199" customWidth="1"/>
    <col min="784" max="785" width="6.6640625" style="199" customWidth="1"/>
    <col min="786" max="786" width="8.33203125" style="199" customWidth="1"/>
    <col min="787" max="788" width="6.6640625" style="199" customWidth="1"/>
    <col min="789" max="789" width="7.44140625" style="199" customWidth="1"/>
    <col min="790" max="791" width="6.6640625" style="199" customWidth="1"/>
    <col min="792" max="792" width="7.88671875" style="199" customWidth="1"/>
    <col min="793" max="794" width="6.6640625" style="199" customWidth="1"/>
    <col min="795" max="795" width="7.5546875" style="199" customWidth="1"/>
    <col min="796" max="797" width="6.6640625" style="199" customWidth="1"/>
    <col min="798" max="798" width="7.6640625" style="199" customWidth="1"/>
    <col min="799" max="800" width="6.6640625" style="199" customWidth="1"/>
    <col min="801" max="801" width="8" style="199" customWidth="1"/>
    <col min="802" max="803" width="6.6640625" style="199" customWidth="1"/>
    <col min="804" max="804" width="7.5546875" style="199" customWidth="1"/>
    <col min="805" max="806" width="6.6640625" style="199" customWidth="1"/>
    <col min="807" max="807" width="7" style="199" customWidth="1"/>
    <col min="808" max="809" width="6.6640625" style="199" customWidth="1"/>
    <col min="810" max="1024" width="8.88671875" style="199"/>
    <col min="1025" max="1025" width="3.109375" style="199" customWidth="1"/>
    <col min="1026" max="1026" width="12.6640625" style="199" customWidth="1"/>
    <col min="1027" max="1027" width="0" style="199" hidden="1" customWidth="1"/>
    <col min="1028" max="1028" width="7.88671875" style="199" bestFit="1" customWidth="1"/>
    <col min="1029" max="1029" width="8" style="199" customWidth="1"/>
    <col min="1030" max="1030" width="7" style="199" customWidth="1"/>
    <col min="1031" max="1032" width="6.6640625" style="199" customWidth="1"/>
    <col min="1033" max="1033" width="7.5546875" style="199" customWidth="1"/>
    <col min="1034" max="1035" width="6.6640625" style="199" customWidth="1"/>
    <col min="1036" max="1036" width="7.88671875" style="199" customWidth="1"/>
    <col min="1037" max="1038" width="6.6640625" style="199" customWidth="1"/>
    <col min="1039" max="1039" width="7.88671875" style="199" customWidth="1"/>
    <col min="1040" max="1041" width="6.6640625" style="199" customWidth="1"/>
    <col min="1042" max="1042" width="8.33203125" style="199" customWidth="1"/>
    <col min="1043" max="1044" width="6.6640625" style="199" customWidth="1"/>
    <col min="1045" max="1045" width="7.44140625" style="199" customWidth="1"/>
    <col min="1046" max="1047" width="6.6640625" style="199" customWidth="1"/>
    <col min="1048" max="1048" width="7.88671875" style="199" customWidth="1"/>
    <col min="1049" max="1050" width="6.6640625" style="199" customWidth="1"/>
    <col min="1051" max="1051" width="7.5546875" style="199" customWidth="1"/>
    <col min="1052" max="1053" width="6.6640625" style="199" customWidth="1"/>
    <col min="1054" max="1054" width="7.6640625" style="199" customWidth="1"/>
    <col min="1055" max="1056" width="6.6640625" style="199" customWidth="1"/>
    <col min="1057" max="1057" width="8" style="199" customWidth="1"/>
    <col min="1058" max="1059" width="6.6640625" style="199" customWidth="1"/>
    <col min="1060" max="1060" width="7.5546875" style="199" customWidth="1"/>
    <col min="1061" max="1062" width="6.6640625" style="199" customWidth="1"/>
    <col min="1063" max="1063" width="7" style="199" customWidth="1"/>
    <col min="1064" max="1065" width="6.6640625" style="199" customWidth="1"/>
    <col min="1066" max="1280" width="8.88671875" style="199"/>
    <col min="1281" max="1281" width="3.109375" style="199" customWidth="1"/>
    <col min="1282" max="1282" width="12.6640625" style="199" customWidth="1"/>
    <col min="1283" max="1283" width="0" style="199" hidden="1" customWidth="1"/>
    <col min="1284" max="1284" width="7.88671875" style="199" bestFit="1" customWidth="1"/>
    <col min="1285" max="1285" width="8" style="199" customWidth="1"/>
    <col min="1286" max="1286" width="7" style="199" customWidth="1"/>
    <col min="1287" max="1288" width="6.6640625" style="199" customWidth="1"/>
    <col min="1289" max="1289" width="7.5546875" style="199" customWidth="1"/>
    <col min="1290" max="1291" width="6.6640625" style="199" customWidth="1"/>
    <col min="1292" max="1292" width="7.88671875" style="199" customWidth="1"/>
    <col min="1293" max="1294" width="6.6640625" style="199" customWidth="1"/>
    <col min="1295" max="1295" width="7.88671875" style="199" customWidth="1"/>
    <col min="1296" max="1297" width="6.6640625" style="199" customWidth="1"/>
    <col min="1298" max="1298" width="8.33203125" style="199" customWidth="1"/>
    <col min="1299" max="1300" width="6.6640625" style="199" customWidth="1"/>
    <col min="1301" max="1301" width="7.44140625" style="199" customWidth="1"/>
    <col min="1302" max="1303" width="6.6640625" style="199" customWidth="1"/>
    <col min="1304" max="1304" width="7.88671875" style="199" customWidth="1"/>
    <col min="1305" max="1306" width="6.6640625" style="199" customWidth="1"/>
    <col min="1307" max="1307" width="7.5546875" style="199" customWidth="1"/>
    <col min="1308" max="1309" width="6.6640625" style="199" customWidth="1"/>
    <col min="1310" max="1310" width="7.6640625" style="199" customWidth="1"/>
    <col min="1311" max="1312" width="6.6640625" style="199" customWidth="1"/>
    <col min="1313" max="1313" width="8" style="199" customWidth="1"/>
    <col min="1314" max="1315" width="6.6640625" style="199" customWidth="1"/>
    <col min="1316" max="1316" width="7.5546875" style="199" customWidth="1"/>
    <col min="1317" max="1318" width="6.6640625" style="199" customWidth="1"/>
    <col min="1319" max="1319" width="7" style="199" customWidth="1"/>
    <col min="1320" max="1321" width="6.6640625" style="199" customWidth="1"/>
    <col min="1322" max="1536" width="8.88671875" style="199"/>
    <col min="1537" max="1537" width="3.109375" style="199" customWidth="1"/>
    <col min="1538" max="1538" width="12.6640625" style="199" customWidth="1"/>
    <col min="1539" max="1539" width="0" style="199" hidden="1" customWidth="1"/>
    <col min="1540" max="1540" width="7.88671875" style="199" bestFit="1" customWidth="1"/>
    <col min="1541" max="1541" width="8" style="199" customWidth="1"/>
    <col min="1542" max="1542" width="7" style="199" customWidth="1"/>
    <col min="1543" max="1544" width="6.6640625" style="199" customWidth="1"/>
    <col min="1545" max="1545" width="7.5546875" style="199" customWidth="1"/>
    <col min="1546" max="1547" width="6.6640625" style="199" customWidth="1"/>
    <col min="1548" max="1548" width="7.88671875" style="199" customWidth="1"/>
    <col min="1549" max="1550" width="6.6640625" style="199" customWidth="1"/>
    <col min="1551" max="1551" width="7.88671875" style="199" customWidth="1"/>
    <col min="1552" max="1553" width="6.6640625" style="199" customWidth="1"/>
    <col min="1554" max="1554" width="8.33203125" style="199" customWidth="1"/>
    <col min="1555" max="1556" width="6.6640625" style="199" customWidth="1"/>
    <col min="1557" max="1557" width="7.44140625" style="199" customWidth="1"/>
    <col min="1558" max="1559" width="6.6640625" style="199" customWidth="1"/>
    <col min="1560" max="1560" width="7.88671875" style="199" customWidth="1"/>
    <col min="1561" max="1562" width="6.6640625" style="199" customWidth="1"/>
    <col min="1563" max="1563" width="7.5546875" style="199" customWidth="1"/>
    <col min="1564" max="1565" width="6.6640625" style="199" customWidth="1"/>
    <col min="1566" max="1566" width="7.6640625" style="199" customWidth="1"/>
    <col min="1567" max="1568" width="6.6640625" style="199" customWidth="1"/>
    <col min="1569" max="1569" width="8" style="199" customWidth="1"/>
    <col min="1570" max="1571" width="6.6640625" style="199" customWidth="1"/>
    <col min="1572" max="1572" width="7.5546875" style="199" customWidth="1"/>
    <col min="1573" max="1574" width="6.6640625" style="199" customWidth="1"/>
    <col min="1575" max="1575" width="7" style="199" customWidth="1"/>
    <col min="1576" max="1577" width="6.6640625" style="199" customWidth="1"/>
    <col min="1578" max="1792" width="8.88671875" style="199"/>
    <col min="1793" max="1793" width="3.109375" style="199" customWidth="1"/>
    <col min="1794" max="1794" width="12.6640625" style="199" customWidth="1"/>
    <col min="1795" max="1795" width="0" style="199" hidden="1" customWidth="1"/>
    <col min="1796" max="1796" width="7.88671875" style="199" bestFit="1" customWidth="1"/>
    <col min="1797" max="1797" width="8" style="199" customWidth="1"/>
    <col min="1798" max="1798" width="7" style="199" customWidth="1"/>
    <col min="1799" max="1800" width="6.6640625" style="199" customWidth="1"/>
    <col min="1801" max="1801" width="7.5546875" style="199" customWidth="1"/>
    <col min="1802" max="1803" width="6.6640625" style="199" customWidth="1"/>
    <col min="1804" max="1804" width="7.88671875" style="199" customWidth="1"/>
    <col min="1805" max="1806" width="6.6640625" style="199" customWidth="1"/>
    <col min="1807" max="1807" width="7.88671875" style="199" customWidth="1"/>
    <col min="1808" max="1809" width="6.6640625" style="199" customWidth="1"/>
    <col min="1810" max="1810" width="8.33203125" style="199" customWidth="1"/>
    <col min="1811" max="1812" width="6.6640625" style="199" customWidth="1"/>
    <col min="1813" max="1813" width="7.44140625" style="199" customWidth="1"/>
    <col min="1814" max="1815" width="6.6640625" style="199" customWidth="1"/>
    <col min="1816" max="1816" width="7.88671875" style="199" customWidth="1"/>
    <col min="1817" max="1818" width="6.6640625" style="199" customWidth="1"/>
    <col min="1819" max="1819" width="7.5546875" style="199" customWidth="1"/>
    <col min="1820" max="1821" width="6.6640625" style="199" customWidth="1"/>
    <col min="1822" max="1822" width="7.6640625" style="199" customWidth="1"/>
    <col min="1823" max="1824" width="6.6640625" style="199" customWidth="1"/>
    <col min="1825" max="1825" width="8" style="199" customWidth="1"/>
    <col min="1826" max="1827" width="6.6640625" style="199" customWidth="1"/>
    <col min="1828" max="1828" width="7.5546875" style="199" customWidth="1"/>
    <col min="1829" max="1830" width="6.6640625" style="199" customWidth="1"/>
    <col min="1831" max="1831" width="7" style="199" customWidth="1"/>
    <col min="1832" max="1833" width="6.6640625" style="199" customWidth="1"/>
    <col min="1834" max="2048" width="8.88671875" style="199"/>
    <col min="2049" max="2049" width="3.109375" style="199" customWidth="1"/>
    <col min="2050" max="2050" width="12.6640625" style="199" customWidth="1"/>
    <col min="2051" max="2051" width="0" style="199" hidden="1" customWidth="1"/>
    <col min="2052" max="2052" width="7.88671875" style="199" bestFit="1" customWidth="1"/>
    <col min="2053" max="2053" width="8" style="199" customWidth="1"/>
    <col min="2054" max="2054" width="7" style="199" customWidth="1"/>
    <col min="2055" max="2056" width="6.6640625" style="199" customWidth="1"/>
    <col min="2057" max="2057" width="7.5546875" style="199" customWidth="1"/>
    <col min="2058" max="2059" width="6.6640625" style="199" customWidth="1"/>
    <col min="2060" max="2060" width="7.88671875" style="199" customWidth="1"/>
    <col min="2061" max="2062" width="6.6640625" style="199" customWidth="1"/>
    <col min="2063" max="2063" width="7.88671875" style="199" customWidth="1"/>
    <col min="2064" max="2065" width="6.6640625" style="199" customWidth="1"/>
    <col min="2066" max="2066" width="8.33203125" style="199" customWidth="1"/>
    <col min="2067" max="2068" width="6.6640625" style="199" customWidth="1"/>
    <col min="2069" max="2069" width="7.44140625" style="199" customWidth="1"/>
    <col min="2070" max="2071" width="6.6640625" style="199" customWidth="1"/>
    <col min="2072" max="2072" width="7.88671875" style="199" customWidth="1"/>
    <col min="2073" max="2074" width="6.6640625" style="199" customWidth="1"/>
    <col min="2075" max="2075" width="7.5546875" style="199" customWidth="1"/>
    <col min="2076" max="2077" width="6.6640625" style="199" customWidth="1"/>
    <col min="2078" max="2078" width="7.6640625" style="199" customWidth="1"/>
    <col min="2079" max="2080" width="6.6640625" style="199" customWidth="1"/>
    <col min="2081" max="2081" width="8" style="199" customWidth="1"/>
    <col min="2082" max="2083" width="6.6640625" style="199" customWidth="1"/>
    <col min="2084" max="2084" width="7.5546875" style="199" customWidth="1"/>
    <col min="2085" max="2086" width="6.6640625" style="199" customWidth="1"/>
    <col min="2087" max="2087" width="7" style="199" customWidth="1"/>
    <col min="2088" max="2089" width="6.6640625" style="199" customWidth="1"/>
    <col min="2090" max="2304" width="8.88671875" style="199"/>
    <col min="2305" max="2305" width="3.109375" style="199" customWidth="1"/>
    <col min="2306" max="2306" width="12.6640625" style="199" customWidth="1"/>
    <col min="2307" max="2307" width="0" style="199" hidden="1" customWidth="1"/>
    <col min="2308" max="2308" width="7.88671875" style="199" bestFit="1" customWidth="1"/>
    <col min="2309" max="2309" width="8" style="199" customWidth="1"/>
    <col min="2310" max="2310" width="7" style="199" customWidth="1"/>
    <col min="2311" max="2312" width="6.6640625" style="199" customWidth="1"/>
    <col min="2313" max="2313" width="7.5546875" style="199" customWidth="1"/>
    <col min="2314" max="2315" width="6.6640625" style="199" customWidth="1"/>
    <col min="2316" max="2316" width="7.88671875" style="199" customWidth="1"/>
    <col min="2317" max="2318" width="6.6640625" style="199" customWidth="1"/>
    <col min="2319" max="2319" width="7.88671875" style="199" customWidth="1"/>
    <col min="2320" max="2321" width="6.6640625" style="199" customWidth="1"/>
    <col min="2322" max="2322" width="8.33203125" style="199" customWidth="1"/>
    <col min="2323" max="2324" width="6.6640625" style="199" customWidth="1"/>
    <col min="2325" max="2325" width="7.44140625" style="199" customWidth="1"/>
    <col min="2326" max="2327" width="6.6640625" style="199" customWidth="1"/>
    <col min="2328" max="2328" width="7.88671875" style="199" customWidth="1"/>
    <col min="2329" max="2330" width="6.6640625" style="199" customWidth="1"/>
    <col min="2331" max="2331" width="7.5546875" style="199" customWidth="1"/>
    <col min="2332" max="2333" width="6.6640625" style="199" customWidth="1"/>
    <col min="2334" max="2334" width="7.6640625" style="199" customWidth="1"/>
    <col min="2335" max="2336" width="6.6640625" style="199" customWidth="1"/>
    <col min="2337" max="2337" width="8" style="199" customWidth="1"/>
    <col min="2338" max="2339" width="6.6640625" style="199" customWidth="1"/>
    <col min="2340" max="2340" width="7.5546875" style="199" customWidth="1"/>
    <col min="2341" max="2342" width="6.6640625" style="199" customWidth="1"/>
    <col min="2343" max="2343" width="7" style="199" customWidth="1"/>
    <col min="2344" max="2345" width="6.6640625" style="199" customWidth="1"/>
    <col min="2346" max="2560" width="8.88671875" style="199"/>
    <col min="2561" max="2561" width="3.109375" style="199" customWidth="1"/>
    <col min="2562" max="2562" width="12.6640625" style="199" customWidth="1"/>
    <col min="2563" max="2563" width="0" style="199" hidden="1" customWidth="1"/>
    <col min="2564" max="2564" width="7.88671875" style="199" bestFit="1" customWidth="1"/>
    <col min="2565" max="2565" width="8" style="199" customWidth="1"/>
    <col min="2566" max="2566" width="7" style="199" customWidth="1"/>
    <col min="2567" max="2568" width="6.6640625" style="199" customWidth="1"/>
    <col min="2569" max="2569" width="7.5546875" style="199" customWidth="1"/>
    <col min="2570" max="2571" width="6.6640625" style="199" customWidth="1"/>
    <col min="2572" max="2572" width="7.88671875" style="199" customWidth="1"/>
    <col min="2573" max="2574" width="6.6640625" style="199" customWidth="1"/>
    <col min="2575" max="2575" width="7.88671875" style="199" customWidth="1"/>
    <col min="2576" max="2577" width="6.6640625" style="199" customWidth="1"/>
    <col min="2578" max="2578" width="8.33203125" style="199" customWidth="1"/>
    <col min="2579" max="2580" width="6.6640625" style="199" customWidth="1"/>
    <col min="2581" max="2581" width="7.44140625" style="199" customWidth="1"/>
    <col min="2582" max="2583" width="6.6640625" style="199" customWidth="1"/>
    <col min="2584" max="2584" width="7.88671875" style="199" customWidth="1"/>
    <col min="2585" max="2586" width="6.6640625" style="199" customWidth="1"/>
    <col min="2587" max="2587" width="7.5546875" style="199" customWidth="1"/>
    <col min="2588" max="2589" width="6.6640625" style="199" customWidth="1"/>
    <col min="2590" max="2590" width="7.6640625" style="199" customWidth="1"/>
    <col min="2591" max="2592" width="6.6640625" style="199" customWidth="1"/>
    <col min="2593" max="2593" width="8" style="199" customWidth="1"/>
    <col min="2594" max="2595" width="6.6640625" style="199" customWidth="1"/>
    <col min="2596" max="2596" width="7.5546875" style="199" customWidth="1"/>
    <col min="2597" max="2598" width="6.6640625" style="199" customWidth="1"/>
    <col min="2599" max="2599" width="7" style="199" customWidth="1"/>
    <col min="2600" max="2601" width="6.6640625" style="199" customWidth="1"/>
    <col min="2602" max="2816" width="8.88671875" style="199"/>
    <col min="2817" max="2817" width="3.109375" style="199" customWidth="1"/>
    <col min="2818" max="2818" width="12.6640625" style="199" customWidth="1"/>
    <col min="2819" max="2819" width="0" style="199" hidden="1" customWidth="1"/>
    <col min="2820" max="2820" width="7.88671875" style="199" bestFit="1" customWidth="1"/>
    <col min="2821" max="2821" width="8" style="199" customWidth="1"/>
    <col min="2822" max="2822" width="7" style="199" customWidth="1"/>
    <col min="2823" max="2824" width="6.6640625" style="199" customWidth="1"/>
    <col min="2825" max="2825" width="7.5546875" style="199" customWidth="1"/>
    <col min="2826" max="2827" width="6.6640625" style="199" customWidth="1"/>
    <col min="2828" max="2828" width="7.88671875" style="199" customWidth="1"/>
    <col min="2829" max="2830" width="6.6640625" style="199" customWidth="1"/>
    <col min="2831" max="2831" width="7.88671875" style="199" customWidth="1"/>
    <col min="2832" max="2833" width="6.6640625" style="199" customWidth="1"/>
    <col min="2834" max="2834" width="8.33203125" style="199" customWidth="1"/>
    <col min="2835" max="2836" width="6.6640625" style="199" customWidth="1"/>
    <col min="2837" max="2837" width="7.44140625" style="199" customWidth="1"/>
    <col min="2838" max="2839" width="6.6640625" style="199" customWidth="1"/>
    <col min="2840" max="2840" width="7.88671875" style="199" customWidth="1"/>
    <col min="2841" max="2842" width="6.6640625" style="199" customWidth="1"/>
    <col min="2843" max="2843" width="7.5546875" style="199" customWidth="1"/>
    <col min="2844" max="2845" width="6.6640625" style="199" customWidth="1"/>
    <col min="2846" max="2846" width="7.6640625" style="199" customWidth="1"/>
    <col min="2847" max="2848" width="6.6640625" style="199" customWidth="1"/>
    <col min="2849" max="2849" width="8" style="199" customWidth="1"/>
    <col min="2850" max="2851" width="6.6640625" style="199" customWidth="1"/>
    <col min="2852" max="2852" width="7.5546875" style="199" customWidth="1"/>
    <col min="2853" max="2854" width="6.6640625" style="199" customWidth="1"/>
    <col min="2855" max="2855" width="7" style="199" customWidth="1"/>
    <col min="2856" max="2857" width="6.6640625" style="199" customWidth="1"/>
    <col min="2858" max="3072" width="8.88671875" style="199"/>
    <col min="3073" max="3073" width="3.109375" style="199" customWidth="1"/>
    <col min="3074" max="3074" width="12.6640625" style="199" customWidth="1"/>
    <col min="3075" max="3075" width="0" style="199" hidden="1" customWidth="1"/>
    <col min="3076" max="3076" width="7.88671875" style="199" bestFit="1" customWidth="1"/>
    <col min="3077" max="3077" width="8" style="199" customWidth="1"/>
    <col min="3078" max="3078" width="7" style="199" customWidth="1"/>
    <col min="3079" max="3080" width="6.6640625" style="199" customWidth="1"/>
    <col min="3081" max="3081" width="7.5546875" style="199" customWidth="1"/>
    <col min="3082" max="3083" width="6.6640625" style="199" customWidth="1"/>
    <col min="3084" max="3084" width="7.88671875" style="199" customWidth="1"/>
    <col min="3085" max="3086" width="6.6640625" style="199" customWidth="1"/>
    <col min="3087" max="3087" width="7.88671875" style="199" customWidth="1"/>
    <col min="3088" max="3089" width="6.6640625" style="199" customWidth="1"/>
    <col min="3090" max="3090" width="8.33203125" style="199" customWidth="1"/>
    <col min="3091" max="3092" width="6.6640625" style="199" customWidth="1"/>
    <col min="3093" max="3093" width="7.44140625" style="199" customWidth="1"/>
    <col min="3094" max="3095" width="6.6640625" style="199" customWidth="1"/>
    <col min="3096" max="3096" width="7.88671875" style="199" customWidth="1"/>
    <col min="3097" max="3098" width="6.6640625" style="199" customWidth="1"/>
    <col min="3099" max="3099" width="7.5546875" style="199" customWidth="1"/>
    <col min="3100" max="3101" width="6.6640625" style="199" customWidth="1"/>
    <col min="3102" max="3102" width="7.6640625" style="199" customWidth="1"/>
    <col min="3103" max="3104" width="6.6640625" style="199" customWidth="1"/>
    <col min="3105" max="3105" width="8" style="199" customWidth="1"/>
    <col min="3106" max="3107" width="6.6640625" style="199" customWidth="1"/>
    <col min="3108" max="3108" width="7.5546875" style="199" customWidth="1"/>
    <col min="3109" max="3110" width="6.6640625" style="199" customWidth="1"/>
    <col min="3111" max="3111" width="7" style="199" customWidth="1"/>
    <col min="3112" max="3113" width="6.6640625" style="199" customWidth="1"/>
    <col min="3114" max="3328" width="8.88671875" style="199"/>
    <col min="3329" max="3329" width="3.109375" style="199" customWidth="1"/>
    <col min="3330" max="3330" width="12.6640625" style="199" customWidth="1"/>
    <col min="3331" max="3331" width="0" style="199" hidden="1" customWidth="1"/>
    <col min="3332" max="3332" width="7.88671875" style="199" bestFit="1" customWidth="1"/>
    <col min="3333" max="3333" width="8" style="199" customWidth="1"/>
    <col min="3334" max="3334" width="7" style="199" customWidth="1"/>
    <col min="3335" max="3336" width="6.6640625" style="199" customWidth="1"/>
    <col min="3337" max="3337" width="7.5546875" style="199" customWidth="1"/>
    <col min="3338" max="3339" width="6.6640625" style="199" customWidth="1"/>
    <col min="3340" max="3340" width="7.88671875" style="199" customWidth="1"/>
    <col min="3341" max="3342" width="6.6640625" style="199" customWidth="1"/>
    <col min="3343" max="3343" width="7.88671875" style="199" customWidth="1"/>
    <col min="3344" max="3345" width="6.6640625" style="199" customWidth="1"/>
    <col min="3346" max="3346" width="8.33203125" style="199" customWidth="1"/>
    <col min="3347" max="3348" width="6.6640625" style="199" customWidth="1"/>
    <col min="3349" max="3349" width="7.44140625" style="199" customWidth="1"/>
    <col min="3350" max="3351" width="6.6640625" style="199" customWidth="1"/>
    <col min="3352" max="3352" width="7.88671875" style="199" customWidth="1"/>
    <col min="3353" max="3354" width="6.6640625" style="199" customWidth="1"/>
    <col min="3355" max="3355" width="7.5546875" style="199" customWidth="1"/>
    <col min="3356" max="3357" width="6.6640625" style="199" customWidth="1"/>
    <col min="3358" max="3358" width="7.6640625" style="199" customWidth="1"/>
    <col min="3359" max="3360" width="6.6640625" style="199" customWidth="1"/>
    <col min="3361" max="3361" width="8" style="199" customWidth="1"/>
    <col min="3362" max="3363" width="6.6640625" style="199" customWidth="1"/>
    <col min="3364" max="3364" width="7.5546875" style="199" customWidth="1"/>
    <col min="3365" max="3366" width="6.6640625" style="199" customWidth="1"/>
    <col min="3367" max="3367" width="7" style="199" customWidth="1"/>
    <col min="3368" max="3369" width="6.6640625" style="199" customWidth="1"/>
    <col min="3370" max="3584" width="8.88671875" style="199"/>
    <col min="3585" max="3585" width="3.109375" style="199" customWidth="1"/>
    <col min="3586" max="3586" width="12.6640625" style="199" customWidth="1"/>
    <col min="3587" max="3587" width="0" style="199" hidden="1" customWidth="1"/>
    <col min="3588" max="3588" width="7.88671875" style="199" bestFit="1" customWidth="1"/>
    <col min="3589" max="3589" width="8" style="199" customWidth="1"/>
    <col min="3590" max="3590" width="7" style="199" customWidth="1"/>
    <col min="3591" max="3592" width="6.6640625" style="199" customWidth="1"/>
    <col min="3593" max="3593" width="7.5546875" style="199" customWidth="1"/>
    <col min="3594" max="3595" width="6.6640625" style="199" customWidth="1"/>
    <col min="3596" max="3596" width="7.88671875" style="199" customWidth="1"/>
    <col min="3597" max="3598" width="6.6640625" style="199" customWidth="1"/>
    <col min="3599" max="3599" width="7.88671875" style="199" customWidth="1"/>
    <col min="3600" max="3601" width="6.6640625" style="199" customWidth="1"/>
    <col min="3602" max="3602" width="8.33203125" style="199" customWidth="1"/>
    <col min="3603" max="3604" width="6.6640625" style="199" customWidth="1"/>
    <col min="3605" max="3605" width="7.44140625" style="199" customWidth="1"/>
    <col min="3606" max="3607" width="6.6640625" style="199" customWidth="1"/>
    <col min="3608" max="3608" width="7.88671875" style="199" customWidth="1"/>
    <col min="3609" max="3610" width="6.6640625" style="199" customWidth="1"/>
    <col min="3611" max="3611" width="7.5546875" style="199" customWidth="1"/>
    <col min="3612" max="3613" width="6.6640625" style="199" customWidth="1"/>
    <col min="3614" max="3614" width="7.6640625" style="199" customWidth="1"/>
    <col min="3615" max="3616" width="6.6640625" style="199" customWidth="1"/>
    <col min="3617" max="3617" width="8" style="199" customWidth="1"/>
    <col min="3618" max="3619" width="6.6640625" style="199" customWidth="1"/>
    <col min="3620" max="3620" width="7.5546875" style="199" customWidth="1"/>
    <col min="3621" max="3622" width="6.6640625" style="199" customWidth="1"/>
    <col min="3623" max="3623" width="7" style="199" customWidth="1"/>
    <col min="3624" max="3625" width="6.6640625" style="199" customWidth="1"/>
    <col min="3626" max="3840" width="8.88671875" style="199"/>
    <col min="3841" max="3841" width="3.109375" style="199" customWidth="1"/>
    <col min="3842" max="3842" width="12.6640625" style="199" customWidth="1"/>
    <col min="3843" max="3843" width="0" style="199" hidden="1" customWidth="1"/>
    <col min="3844" max="3844" width="7.88671875" style="199" bestFit="1" customWidth="1"/>
    <col min="3845" max="3845" width="8" style="199" customWidth="1"/>
    <col min="3846" max="3846" width="7" style="199" customWidth="1"/>
    <col min="3847" max="3848" width="6.6640625" style="199" customWidth="1"/>
    <col min="3849" max="3849" width="7.5546875" style="199" customWidth="1"/>
    <col min="3850" max="3851" width="6.6640625" style="199" customWidth="1"/>
    <col min="3852" max="3852" width="7.88671875" style="199" customWidth="1"/>
    <col min="3853" max="3854" width="6.6640625" style="199" customWidth="1"/>
    <col min="3855" max="3855" width="7.88671875" style="199" customWidth="1"/>
    <col min="3856" max="3857" width="6.6640625" style="199" customWidth="1"/>
    <col min="3858" max="3858" width="8.33203125" style="199" customWidth="1"/>
    <col min="3859" max="3860" width="6.6640625" style="199" customWidth="1"/>
    <col min="3861" max="3861" width="7.44140625" style="199" customWidth="1"/>
    <col min="3862" max="3863" width="6.6640625" style="199" customWidth="1"/>
    <col min="3864" max="3864" width="7.88671875" style="199" customWidth="1"/>
    <col min="3865" max="3866" width="6.6640625" style="199" customWidth="1"/>
    <col min="3867" max="3867" width="7.5546875" style="199" customWidth="1"/>
    <col min="3868" max="3869" width="6.6640625" style="199" customWidth="1"/>
    <col min="3870" max="3870" width="7.6640625" style="199" customWidth="1"/>
    <col min="3871" max="3872" width="6.6640625" style="199" customWidth="1"/>
    <col min="3873" max="3873" width="8" style="199" customWidth="1"/>
    <col min="3874" max="3875" width="6.6640625" style="199" customWidth="1"/>
    <col min="3876" max="3876" width="7.5546875" style="199" customWidth="1"/>
    <col min="3877" max="3878" width="6.6640625" style="199" customWidth="1"/>
    <col min="3879" max="3879" width="7" style="199" customWidth="1"/>
    <col min="3880" max="3881" width="6.6640625" style="199" customWidth="1"/>
    <col min="3882" max="4096" width="8.88671875" style="199"/>
    <col min="4097" max="4097" width="3.109375" style="199" customWidth="1"/>
    <col min="4098" max="4098" width="12.6640625" style="199" customWidth="1"/>
    <col min="4099" max="4099" width="0" style="199" hidden="1" customWidth="1"/>
    <col min="4100" max="4100" width="7.88671875" style="199" bestFit="1" customWidth="1"/>
    <col min="4101" max="4101" width="8" style="199" customWidth="1"/>
    <col min="4102" max="4102" width="7" style="199" customWidth="1"/>
    <col min="4103" max="4104" width="6.6640625" style="199" customWidth="1"/>
    <col min="4105" max="4105" width="7.5546875" style="199" customWidth="1"/>
    <col min="4106" max="4107" width="6.6640625" style="199" customWidth="1"/>
    <col min="4108" max="4108" width="7.88671875" style="199" customWidth="1"/>
    <col min="4109" max="4110" width="6.6640625" style="199" customWidth="1"/>
    <col min="4111" max="4111" width="7.88671875" style="199" customWidth="1"/>
    <col min="4112" max="4113" width="6.6640625" style="199" customWidth="1"/>
    <col min="4114" max="4114" width="8.33203125" style="199" customWidth="1"/>
    <col min="4115" max="4116" width="6.6640625" style="199" customWidth="1"/>
    <col min="4117" max="4117" width="7.44140625" style="199" customWidth="1"/>
    <col min="4118" max="4119" width="6.6640625" style="199" customWidth="1"/>
    <col min="4120" max="4120" width="7.88671875" style="199" customWidth="1"/>
    <col min="4121" max="4122" width="6.6640625" style="199" customWidth="1"/>
    <col min="4123" max="4123" width="7.5546875" style="199" customWidth="1"/>
    <col min="4124" max="4125" width="6.6640625" style="199" customWidth="1"/>
    <col min="4126" max="4126" width="7.6640625" style="199" customWidth="1"/>
    <col min="4127" max="4128" width="6.6640625" style="199" customWidth="1"/>
    <col min="4129" max="4129" width="8" style="199" customWidth="1"/>
    <col min="4130" max="4131" width="6.6640625" style="199" customWidth="1"/>
    <col min="4132" max="4132" width="7.5546875" style="199" customWidth="1"/>
    <col min="4133" max="4134" width="6.6640625" style="199" customWidth="1"/>
    <col min="4135" max="4135" width="7" style="199" customWidth="1"/>
    <col min="4136" max="4137" width="6.6640625" style="199" customWidth="1"/>
    <col min="4138" max="4352" width="8.88671875" style="199"/>
    <col min="4353" max="4353" width="3.109375" style="199" customWidth="1"/>
    <col min="4354" max="4354" width="12.6640625" style="199" customWidth="1"/>
    <col min="4355" max="4355" width="0" style="199" hidden="1" customWidth="1"/>
    <col min="4356" max="4356" width="7.88671875" style="199" bestFit="1" customWidth="1"/>
    <col min="4357" max="4357" width="8" style="199" customWidth="1"/>
    <col min="4358" max="4358" width="7" style="199" customWidth="1"/>
    <col min="4359" max="4360" width="6.6640625" style="199" customWidth="1"/>
    <col min="4361" max="4361" width="7.5546875" style="199" customWidth="1"/>
    <col min="4362" max="4363" width="6.6640625" style="199" customWidth="1"/>
    <col min="4364" max="4364" width="7.88671875" style="199" customWidth="1"/>
    <col min="4365" max="4366" width="6.6640625" style="199" customWidth="1"/>
    <col min="4367" max="4367" width="7.88671875" style="199" customWidth="1"/>
    <col min="4368" max="4369" width="6.6640625" style="199" customWidth="1"/>
    <col min="4370" max="4370" width="8.33203125" style="199" customWidth="1"/>
    <col min="4371" max="4372" width="6.6640625" style="199" customWidth="1"/>
    <col min="4373" max="4373" width="7.44140625" style="199" customWidth="1"/>
    <col min="4374" max="4375" width="6.6640625" style="199" customWidth="1"/>
    <col min="4376" max="4376" width="7.88671875" style="199" customWidth="1"/>
    <col min="4377" max="4378" width="6.6640625" style="199" customWidth="1"/>
    <col min="4379" max="4379" width="7.5546875" style="199" customWidth="1"/>
    <col min="4380" max="4381" width="6.6640625" style="199" customWidth="1"/>
    <col min="4382" max="4382" width="7.6640625" style="199" customWidth="1"/>
    <col min="4383" max="4384" width="6.6640625" style="199" customWidth="1"/>
    <col min="4385" max="4385" width="8" style="199" customWidth="1"/>
    <col min="4386" max="4387" width="6.6640625" style="199" customWidth="1"/>
    <col min="4388" max="4388" width="7.5546875" style="199" customWidth="1"/>
    <col min="4389" max="4390" width="6.6640625" style="199" customWidth="1"/>
    <col min="4391" max="4391" width="7" style="199" customWidth="1"/>
    <col min="4392" max="4393" width="6.6640625" style="199" customWidth="1"/>
    <col min="4394" max="4608" width="8.88671875" style="199"/>
    <col min="4609" max="4609" width="3.109375" style="199" customWidth="1"/>
    <col min="4610" max="4610" width="12.6640625" style="199" customWidth="1"/>
    <col min="4611" max="4611" width="0" style="199" hidden="1" customWidth="1"/>
    <col min="4612" max="4612" width="7.88671875" style="199" bestFit="1" customWidth="1"/>
    <col min="4613" max="4613" width="8" style="199" customWidth="1"/>
    <col min="4614" max="4614" width="7" style="199" customWidth="1"/>
    <col min="4615" max="4616" width="6.6640625" style="199" customWidth="1"/>
    <col min="4617" max="4617" width="7.5546875" style="199" customWidth="1"/>
    <col min="4618" max="4619" width="6.6640625" style="199" customWidth="1"/>
    <col min="4620" max="4620" width="7.88671875" style="199" customWidth="1"/>
    <col min="4621" max="4622" width="6.6640625" style="199" customWidth="1"/>
    <col min="4623" max="4623" width="7.88671875" style="199" customWidth="1"/>
    <col min="4624" max="4625" width="6.6640625" style="199" customWidth="1"/>
    <col min="4626" max="4626" width="8.33203125" style="199" customWidth="1"/>
    <col min="4627" max="4628" width="6.6640625" style="199" customWidth="1"/>
    <col min="4629" max="4629" width="7.44140625" style="199" customWidth="1"/>
    <col min="4630" max="4631" width="6.6640625" style="199" customWidth="1"/>
    <col min="4632" max="4632" width="7.88671875" style="199" customWidth="1"/>
    <col min="4633" max="4634" width="6.6640625" style="199" customWidth="1"/>
    <col min="4635" max="4635" width="7.5546875" style="199" customWidth="1"/>
    <col min="4636" max="4637" width="6.6640625" style="199" customWidth="1"/>
    <col min="4638" max="4638" width="7.6640625" style="199" customWidth="1"/>
    <col min="4639" max="4640" width="6.6640625" style="199" customWidth="1"/>
    <col min="4641" max="4641" width="8" style="199" customWidth="1"/>
    <col min="4642" max="4643" width="6.6640625" style="199" customWidth="1"/>
    <col min="4644" max="4644" width="7.5546875" style="199" customWidth="1"/>
    <col min="4645" max="4646" width="6.6640625" style="199" customWidth="1"/>
    <col min="4647" max="4647" width="7" style="199" customWidth="1"/>
    <col min="4648" max="4649" width="6.6640625" style="199" customWidth="1"/>
    <col min="4650" max="4864" width="8.88671875" style="199"/>
    <col min="4865" max="4865" width="3.109375" style="199" customWidth="1"/>
    <col min="4866" max="4866" width="12.6640625" style="199" customWidth="1"/>
    <col min="4867" max="4867" width="0" style="199" hidden="1" customWidth="1"/>
    <col min="4868" max="4868" width="7.88671875" style="199" bestFit="1" customWidth="1"/>
    <col min="4869" max="4869" width="8" style="199" customWidth="1"/>
    <col min="4870" max="4870" width="7" style="199" customWidth="1"/>
    <col min="4871" max="4872" width="6.6640625" style="199" customWidth="1"/>
    <col min="4873" max="4873" width="7.5546875" style="199" customWidth="1"/>
    <col min="4874" max="4875" width="6.6640625" style="199" customWidth="1"/>
    <col min="4876" max="4876" width="7.88671875" style="199" customWidth="1"/>
    <col min="4877" max="4878" width="6.6640625" style="199" customWidth="1"/>
    <col min="4879" max="4879" width="7.88671875" style="199" customWidth="1"/>
    <col min="4880" max="4881" width="6.6640625" style="199" customWidth="1"/>
    <col min="4882" max="4882" width="8.33203125" style="199" customWidth="1"/>
    <col min="4883" max="4884" width="6.6640625" style="199" customWidth="1"/>
    <col min="4885" max="4885" width="7.44140625" style="199" customWidth="1"/>
    <col min="4886" max="4887" width="6.6640625" style="199" customWidth="1"/>
    <col min="4888" max="4888" width="7.88671875" style="199" customWidth="1"/>
    <col min="4889" max="4890" width="6.6640625" style="199" customWidth="1"/>
    <col min="4891" max="4891" width="7.5546875" style="199" customWidth="1"/>
    <col min="4892" max="4893" width="6.6640625" style="199" customWidth="1"/>
    <col min="4894" max="4894" width="7.6640625" style="199" customWidth="1"/>
    <col min="4895" max="4896" width="6.6640625" style="199" customWidth="1"/>
    <col min="4897" max="4897" width="8" style="199" customWidth="1"/>
    <col min="4898" max="4899" width="6.6640625" style="199" customWidth="1"/>
    <col min="4900" max="4900" width="7.5546875" style="199" customWidth="1"/>
    <col min="4901" max="4902" width="6.6640625" style="199" customWidth="1"/>
    <col min="4903" max="4903" width="7" style="199" customWidth="1"/>
    <col min="4904" max="4905" width="6.6640625" style="199" customWidth="1"/>
    <col min="4906" max="5120" width="8.88671875" style="199"/>
    <col min="5121" max="5121" width="3.109375" style="199" customWidth="1"/>
    <col min="5122" max="5122" width="12.6640625" style="199" customWidth="1"/>
    <col min="5123" max="5123" width="0" style="199" hidden="1" customWidth="1"/>
    <col min="5124" max="5124" width="7.88671875" style="199" bestFit="1" customWidth="1"/>
    <col min="5125" max="5125" width="8" style="199" customWidth="1"/>
    <col min="5126" max="5126" width="7" style="199" customWidth="1"/>
    <col min="5127" max="5128" width="6.6640625" style="199" customWidth="1"/>
    <col min="5129" max="5129" width="7.5546875" style="199" customWidth="1"/>
    <col min="5130" max="5131" width="6.6640625" style="199" customWidth="1"/>
    <col min="5132" max="5132" width="7.88671875" style="199" customWidth="1"/>
    <col min="5133" max="5134" width="6.6640625" style="199" customWidth="1"/>
    <col min="5135" max="5135" width="7.88671875" style="199" customWidth="1"/>
    <col min="5136" max="5137" width="6.6640625" style="199" customWidth="1"/>
    <col min="5138" max="5138" width="8.33203125" style="199" customWidth="1"/>
    <col min="5139" max="5140" width="6.6640625" style="199" customWidth="1"/>
    <col min="5141" max="5141" width="7.44140625" style="199" customWidth="1"/>
    <col min="5142" max="5143" width="6.6640625" style="199" customWidth="1"/>
    <col min="5144" max="5144" width="7.88671875" style="199" customWidth="1"/>
    <col min="5145" max="5146" width="6.6640625" style="199" customWidth="1"/>
    <col min="5147" max="5147" width="7.5546875" style="199" customWidth="1"/>
    <col min="5148" max="5149" width="6.6640625" style="199" customWidth="1"/>
    <col min="5150" max="5150" width="7.6640625" style="199" customWidth="1"/>
    <col min="5151" max="5152" width="6.6640625" style="199" customWidth="1"/>
    <col min="5153" max="5153" width="8" style="199" customWidth="1"/>
    <col min="5154" max="5155" width="6.6640625" style="199" customWidth="1"/>
    <col min="5156" max="5156" width="7.5546875" style="199" customWidth="1"/>
    <col min="5157" max="5158" width="6.6640625" style="199" customWidth="1"/>
    <col min="5159" max="5159" width="7" style="199" customWidth="1"/>
    <col min="5160" max="5161" width="6.6640625" style="199" customWidth="1"/>
    <col min="5162" max="5376" width="8.88671875" style="199"/>
    <col min="5377" max="5377" width="3.109375" style="199" customWidth="1"/>
    <col min="5378" max="5378" width="12.6640625" style="199" customWidth="1"/>
    <col min="5379" max="5379" width="0" style="199" hidden="1" customWidth="1"/>
    <col min="5380" max="5380" width="7.88671875" style="199" bestFit="1" customWidth="1"/>
    <col min="5381" max="5381" width="8" style="199" customWidth="1"/>
    <col min="5382" max="5382" width="7" style="199" customWidth="1"/>
    <col min="5383" max="5384" width="6.6640625" style="199" customWidth="1"/>
    <col min="5385" max="5385" width="7.5546875" style="199" customWidth="1"/>
    <col min="5386" max="5387" width="6.6640625" style="199" customWidth="1"/>
    <col min="5388" max="5388" width="7.88671875" style="199" customWidth="1"/>
    <col min="5389" max="5390" width="6.6640625" style="199" customWidth="1"/>
    <col min="5391" max="5391" width="7.88671875" style="199" customWidth="1"/>
    <col min="5392" max="5393" width="6.6640625" style="199" customWidth="1"/>
    <col min="5394" max="5394" width="8.33203125" style="199" customWidth="1"/>
    <col min="5395" max="5396" width="6.6640625" style="199" customWidth="1"/>
    <col min="5397" max="5397" width="7.44140625" style="199" customWidth="1"/>
    <col min="5398" max="5399" width="6.6640625" style="199" customWidth="1"/>
    <col min="5400" max="5400" width="7.88671875" style="199" customWidth="1"/>
    <col min="5401" max="5402" width="6.6640625" style="199" customWidth="1"/>
    <col min="5403" max="5403" width="7.5546875" style="199" customWidth="1"/>
    <col min="5404" max="5405" width="6.6640625" style="199" customWidth="1"/>
    <col min="5406" max="5406" width="7.6640625" style="199" customWidth="1"/>
    <col min="5407" max="5408" width="6.6640625" style="199" customWidth="1"/>
    <col min="5409" max="5409" width="8" style="199" customWidth="1"/>
    <col min="5410" max="5411" width="6.6640625" style="199" customWidth="1"/>
    <col min="5412" max="5412" width="7.5546875" style="199" customWidth="1"/>
    <col min="5413" max="5414" width="6.6640625" style="199" customWidth="1"/>
    <col min="5415" max="5415" width="7" style="199" customWidth="1"/>
    <col min="5416" max="5417" width="6.6640625" style="199" customWidth="1"/>
    <col min="5418" max="5632" width="8.88671875" style="199"/>
    <col min="5633" max="5633" width="3.109375" style="199" customWidth="1"/>
    <col min="5634" max="5634" width="12.6640625" style="199" customWidth="1"/>
    <col min="5635" max="5635" width="0" style="199" hidden="1" customWidth="1"/>
    <col min="5636" max="5636" width="7.88671875" style="199" bestFit="1" customWidth="1"/>
    <col min="5637" max="5637" width="8" style="199" customWidth="1"/>
    <col min="5638" max="5638" width="7" style="199" customWidth="1"/>
    <col min="5639" max="5640" width="6.6640625" style="199" customWidth="1"/>
    <col min="5641" max="5641" width="7.5546875" style="199" customWidth="1"/>
    <col min="5642" max="5643" width="6.6640625" style="199" customWidth="1"/>
    <col min="5644" max="5644" width="7.88671875" style="199" customWidth="1"/>
    <col min="5645" max="5646" width="6.6640625" style="199" customWidth="1"/>
    <col min="5647" max="5647" width="7.88671875" style="199" customWidth="1"/>
    <col min="5648" max="5649" width="6.6640625" style="199" customWidth="1"/>
    <col min="5650" max="5650" width="8.33203125" style="199" customWidth="1"/>
    <col min="5651" max="5652" width="6.6640625" style="199" customWidth="1"/>
    <col min="5653" max="5653" width="7.44140625" style="199" customWidth="1"/>
    <col min="5654" max="5655" width="6.6640625" style="199" customWidth="1"/>
    <col min="5656" max="5656" width="7.88671875" style="199" customWidth="1"/>
    <col min="5657" max="5658" width="6.6640625" style="199" customWidth="1"/>
    <col min="5659" max="5659" width="7.5546875" style="199" customWidth="1"/>
    <col min="5660" max="5661" width="6.6640625" style="199" customWidth="1"/>
    <col min="5662" max="5662" width="7.6640625" style="199" customWidth="1"/>
    <col min="5663" max="5664" width="6.6640625" style="199" customWidth="1"/>
    <col min="5665" max="5665" width="8" style="199" customWidth="1"/>
    <col min="5666" max="5667" width="6.6640625" style="199" customWidth="1"/>
    <col min="5668" max="5668" width="7.5546875" style="199" customWidth="1"/>
    <col min="5669" max="5670" width="6.6640625" style="199" customWidth="1"/>
    <col min="5671" max="5671" width="7" style="199" customWidth="1"/>
    <col min="5672" max="5673" width="6.6640625" style="199" customWidth="1"/>
    <col min="5674" max="5888" width="8.88671875" style="199"/>
    <col min="5889" max="5889" width="3.109375" style="199" customWidth="1"/>
    <col min="5890" max="5890" width="12.6640625" style="199" customWidth="1"/>
    <col min="5891" max="5891" width="0" style="199" hidden="1" customWidth="1"/>
    <col min="5892" max="5892" width="7.88671875" style="199" bestFit="1" customWidth="1"/>
    <col min="5893" max="5893" width="8" style="199" customWidth="1"/>
    <col min="5894" max="5894" width="7" style="199" customWidth="1"/>
    <col min="5895" max="5896" width="6.6640625" style="199" customWidth="1"/>
    <col min="5897" max="5897" width="7.5546875" style="199" customWidth="1"/>
    <col min="5898" max="5899" width="6.6640625" style="199" customWidth="1"/>
    <col min="5900" max="5900" width="7.88671875" style="199" customWidth="1"/>
    <col min="5901" max="5902" width="6.6640625" style="199" customWidth="1"/>
    <col min="5903" max="5903" width="7.88671875" style="199" customWidth="1"/>
    <col min="5904" max="5905" width="6.6640625" style="199" customWidth="1"/>
    <col min="5906" max="5906" width="8.33203125" style="199" customWidth="1"/>
    <col min="5907" max="5908" width="6.6640625" style="199" customWidth="1"/>
    <col min="5909" max="5909" width="7.44140625" style="199" customWidth="1"/>
    <col min="5910" max="5911" width="6.6640625" style="199" customWidth="1"/>
    <col min="5912" max="5912" width="7.88671875" style="199" customWidth="1"/>
    <col min="5913" max="5914" width="6.6640625" style="199" customWidth="1"/>
    <col min="5915" max="5915" width="7.5546875" style="199" customWidth="1"/>
    <col min="5916" max="5917" width="6.6640625" style="199" customWidth="1"/>
    <col min="5918" max="5918" width="7.6640625" style="199" customWidth="1"/>
    <col min="5919" max="5920" width="6.6640625" style="199" customWidth="1"/>
    <col min="5921" max="5921" width="8" style="199" customWidth="1"/>
    <col min="5922" max="5923" width="6.6640625" style="199" customWidth="1"/>
    <col min="5924" max="5924" width="7.5546875" style="199" customWidth="1"/>
    <col min="5925" max="5926" width="6.6640625" style="199" customWidth="1"/>
    <col min="5927" max="5927" width="7" style="199" customWidth="1"/>
    <col min="5928" max="5929" width="6.6640625" style="199" customWidth="1"/>
    <col min="5930" max="6144" width="8.88671875" style="199"/>
    <col min="6145" max="6145" width="3.109375" style="199" customWidth="1"/>
    <col min="6146" max="6146" width="12.6640625" style="199" customWidth="1"/>
    <col min="6147" max="6147" width="0" style="199" hidden="1" customWidth="1"/>
    <col min="6148" max="6148" width="7.88671875" style="199" bestFit="1" customWidth="1"/>
    <col min="6149" max="6149" width="8" style="199" customWidth="1"/>
    <col min="6150" max="6150" width="7" style="199" customWidth="1"/>
    <col min="6151" max="6152" width="6.6640625" style="199" customWidth="1"/>
    <col min="6153" max="6153" width="7.5546875" style="199" customWidth="1"/>
    <col min="6154" max="6155" width="6.6640625" style="199" customWidth="1"/>
    <col min="6156" max="6156" width="7.88671875" style="199" customWidth="1"/>
    <col min="6157" max="6158" width="6.6640625" style="199" customWidth="1"/>
    <col min="6159" max="6159" width="7.88671875" style="199" customWidth="1"/>
    <col min="6160" max="6161" width="6.6640625" style="199" customWidth="1"/>
    <col min="6162" max="6162" width="8.33203125" style="199" customWidth="1"/>
    <col min="6163" max="6164" width="6.6640625" style="199" customWidth="1"/>
    <col min="6165" max="6165" width="7.44140625" style="199" customWidth="1"/>
    <col min="6166" max="6167" width="6.6640625" style="199" customWidth="1"/>
    <col min="6168" max="6168" width="7.88671875" style="199" customWidth="1"/>
    <col min="6169" max="6170" width="6.6640625" style="199" customWidth="1"/>
    <col min="6171" max="6171" width="7.5546875" style="199" customWidth="1"/>
    <col min="6172" max="6173" width="6.6640625" style="199" customWidth="1"/>
    <col min="6174" max="6174" width="7.6640625" style="199" customWidth="1"/>
    <col min="6175" max="6176" width="6.6640625" style="199" customWidth="1"/>
    <col min="6177" max="6177" width="8" style="199" customWidth="1"/>
    <col min="6178" max="6179" width="6.6640625" style="199" customWidth="1"/>
    <col min="6180" max="6180" width="7.5546875" style="199" customWidth="1"/>
    <col min="6181" max="6182" width="6.6640625" style="199" customWidth="1"/>
    <col min="6183" max="6183" width="7" style="199" customWidth="1"/>
    <col min="6184" max="6185" width="6.6640625" style="199" customWidth="1"/>
    <col min="6186" max="6400" width="8.88671875" style="199"/>
    <col min="6401" max="6401" width="3.109375" style="199" customWidth="1"/>
    <col min="6402" max="6402" width="12.6640625" style="199" customWidth="1"/>
    <col min="6403" max="6403" width="0" style="199" hidden="1" customWidth="1"/>
    <col min="6404" max="6404" width="7.88671875" style="199" bestFit="1" customWidth="1"/>
    <col min="6405" max="6405" width="8" style="199" customWidth="1"/>
    <col min="6406" max="6406" width="7" style="199" customWidth="1"/>
    <col min="6407" max="6408" width="6.6640625" style="199" customWidth="1"/>
    <col min="6409" max="6409" width="7.5546875" style="199" customWidth="1"/>
    <col min="6410" max="6411" width="6.6640625" style="199" customWidth="1"/>
    <col min="6412" max="6412" width="7.88671875" style="199" customWidth="1"/>
    <col min="6413" max="6414" width="6.6640625" style="199" customWidth="1"/>
    <col min="6415" max="6415" width="7.88671875" style="199" customWidth="1"/>
    <col min="6416" max="6417" width="6.6640625" style="199" customWidth="1"/>
    <col min="6418" max="6418" width="8.33203125" style="199" customWidth="1"/>
    <col min="6419" max="6420" width="6.6640625" style="199" customWidth="1"/>
    <col min="6421" max="6421" width="7.44140625" style="199" customWidth="1"/>
    <col min="6422" max="6423" width="6.6640625" style="199" customWidth="1"/>
    <col min="6424" max="6424" width="7.88671875" style="199" customWidth="1"/>
    <col min="6425" max="6426" width="6.6640625" style="199" customWidth="1"/>
    <col min="6427" max="6427" width="7.5546875" style="199" customWidth="1"/>
    <col min="6428" max="6429" width="6.6640625" style="199" customWidth="1"/>
    <col min="6430" max="6430" width="7.6640625" style="199" customWidth="1"/>
    <col min="6431" max="6432" width="6.6640625" style="199" customWidth="1"/>
    <col min="6433" max="6433" width="8" style="199" customWidth="1"/>
    <col min="6434" max="6435" width="6.6640625" style="199" customWidth="1"/>
    <col min="6436" max="6436" width="7.5546875" style="199" customWidth="1"/>
    <col min="6437" max="6438" width="6.6640625" style="199" customWidth="1"/>
    <col min="6439" max="6439" width="7" style="199" customWidth="1"/>
    <col min="6440" max="6441" width="6.6640625" style="199" customWidth="1"/>
    <col min="6442" max="6656" width="8.88671875" style="199"/>
    <col min="6657" max="6657" width="3.109375" style="199" customWidth="1"/>
    <col min="6658" max="6658" width="12.6640625" style="199" customWidth="1"/>
    <col min="6659" max="6659" width="0" style="199" hidden="1" customWidth="1"/>
    <col min="6660" max="6660" width="7.88671875" style="199" bestFit="1" customWidth="1"/>
    <col min="6661" max="6661" width="8" style="199" customWidth="1"/>
    <col min="6662" max="6662" width="7" style="199" customWidth="1"/>
    <col min="6663" max="6664" width="6.6640625" style="199" customWidth="1"/>
    <col min="6665" max="6665" width="7.5546875" style="199" customWidth="1"/>
    <col min="6666" max="6667" width="6.6640625" style="199" customWidth="1"/>
    <col min="6668" max="6668" width="7.88671875" style="199" customWidth="1"/>
    <col min="6669" max="6670" width="6.6640625" style="199" customWidth="1"/>
    <col min="6671" max="6671" width="7.88671875" style="199" customWidth="1"/>
    <col min="6672" max="6673" width="6.6640625" style="199" customWidth="1"/>
    <col min="6674" max="6674" width="8.33203125" style="199" customWidth="1"/>
    <col min="6675" max="6676" width="6.6640625" style="199" customWidth="1"/>
    <col min="6677" max="6677" width="7.44140625" style="199" customWidth="1"/>
    <col min="6678" max="6679" width="6.6640625" style="199" customWidth="1"/>
    <col min="6680" max="6680" width="7.88671875" style="199" customWidth="1"/>
    <col min="6681" max="6682" width="6.6640625" style="199" customWidth="1"/>
    <col min="6683" max="6683" width="7.5546875" style="199" customWidth="1"/>
    <col min="6684" max="6685" width="6.6640625" style="199" customWidth="1"/>
    <col min="6686" max="6686" width="7.6640625" style="199" customWidth="1"/>
    <col min="6687" max="6688" width="6.6640625" style="199" customWidth="1"/>
    <col min="6689" max="6689" width="8" style="199" customWidth="1"/>
    <col min="6690" max="6691" width="6.6640625" style="199" customWidth="1"/>
    <col min="6692" max="6692" width="7.5546875" style="199" customWidth="1"/>
    <col min="6693" max="6694" width="6.6640625" style="199" customWidth="1"/>
    <col min="6695" max="6695" width="7" style="199" customWidth="1"/>
    <col min="6696" max="6697" width="6.6640625" style="199" customWidth="1"/>
    <col min="6698" max="6912" width="8.88671875" style="199"/>
    <col min="6913" max="6913" width="3.109375" style="199" customWidth="1"/>
    <col min="6914" max="6914" width="12.6640625" style="199" customWidth="1"/>
    <col min="6915" max="6915" width="0" style="199" hidden="1" customWidth="1"/>
    <col min="6916" max="6916" width="7.88671875" style="199" bestFit="1" customWidth="1"/>
    <col min="6917" max="6917" width="8" style="199" customWidth="1"/>
    <col min="6918" max="6918" width="7" style="199" customWidth="1"/>
    <col min="6919" max="6920" width="6.6640625" style="199" customWidth="1"/>
    <col min="6921" max="6921" width="7.5546875" style="199" customWidth="1"/>
    <col min="6922" max="6923" width="6.6640625" style="199" customWidth="1"/>
    <col min="6924" max="6924" width="7.88671875" style="199" customWidth="1"/>
    <col min="6925" max="6926" width="6.6640625" style="199" customWidth="1"/>
    <col min="6927" max="6927" width="7.88671875" style="199" customWidth="1"/>
    <col min="6928" max="6929" width="6.6640625" style="199" customWidth="1"/>
    <col min="6930" max="6930" width="8.33203125" style="199" customWidth="1"/>
    <col min="6931" max="6932" width="6.6640625" style="199" customWidth="1"/>
    <col min="6933" max="6933" width="7.44140625" style="199" customWidth="1"/>
    <col min="6934" max="6935" width="6.6640625" style="199" customWidth="1"/>
    <col min="6936" max="6936" width="7.88671875" style="199" customWidth="1"/>
    <col min="6937" max="6938" width="6.6640625" style="199" customWidth="1"/>
    <col min="6939" max="6939" width="7.5546875" style="199" customWidth="1"/>
    <col min="6940" max="6941" width="6.6640625" style="199" customWidth="1"/>
    <col min="6942" max="6942" width="7.6640625" style="199" customWidth="1"/>
    <col min="6943" max="6944" width="6.6640625" style="199" customWidth="1"/>
    <col min="6945" max="6945" width="8" style="199" customWidth="1"/>
    <col min="6946" max="6947" width="6.6640625" style="199" customWidth="1"/>
    <col min="6948" max="6948" width="7.5546875" style="199" customWidth="1"/>
    <col min="6949" max="6950" width="6.6640625" style="199" customWidth="1"/>
    <col min="6951" max="6951" width="7" style="199" customWidth="1"/>
    <col min="6952" max="6953" width="6.6640625" style="199" customWidth="1"/>
    <col min="6954" max="7168" width="8.88671875" style="199"/>
    <col min="7169" max="7169" width="3.109375" style="199" customWidth="1"/>
    <col min="7170" max="7170" width="12.6640625" style="199" customWidth="1"/>
    <col min="7171" max="7171" width="0" style="199" hidden="1" customWidth="1"/>
    <col min="7172" max="7172" width="7.88671875" style="199" bestFit="1" customWidth="1"/>
    <col min="7173" max="7173" width="8" style="199" customWidth="1"/>
    <col min="7174" max="7174" width="7" style="199" customWidth="1"/>
    <col min="7175" max="7176" width="6.6640625" style="199" customWidth="1"/>
    <col min="7177" max="7177" width="7.5546875" style="199" customWidth="1"/>
    <col min="7178" max="7179" width="6.6640625" style="199" customWidth="1"/>
    <col min="7180" max="7180" width="7.88671875" style="199" customWidth="1"/>
    <col min="7181" max="7182" width="6.6640625" style="199" customWidth="1"/>
    <col min="7183" max="7183" width="7.88671875" style="199" customWidth="1"/>
    <col min="7184" max="7185" width="6.6640625" style="199" customWidth="1"/>
    <col min="7186" max="7186" width="8.33203125" style="199" customWidth="1"/>
    <col min="7187" max="7188" width="6.6640625" style="199" customWidth="1"/>
    <col min="7189" max="7189" width="7.44140625" style="199" customWidth="1"/>
    <col min="7190" max="7191" width="6.6640625" style="199" customWidth="1"/>
    <col min="7192" max="7192" width="7.88671875" style="199" customWidth="1"/>
    <col min="7193" max="7194" width="6.6640625" style="199" customWidth="1"/>
    <col min="7195" max="7195" width="7.5546875" style="199" customWidth="1"/>
    <col min="7196" max="7197" width="6.6640625" style="199" customWidth="1"/>
    <col min="7198" max="7198" width="7.6640625" style="199" customWidth="1"/>
    <col min="7199" max="7200" width="6.6640625" style="199" customWidth="1"/>
    <col min="7201" max="7201" width="8" style="199" customWidth="1"/>
    <col min="7202" max="7203" width="6.6640625" style="199" customWidth="1"/>
    <col min="7204" max="7204" width="7.5546875" style="199" customWidth="1"/>
    <col min="7205" max="7206" width="6.6640625" style="199" customWidth="1"/>
    <col min="7207" max="7207" width="7" style="199" customWidth="1"/>
    <col min="7208" max="7209" width="6.6640625" style="199" customWidth="1"/>
    <col min="7210" max="7424" width="8.88671875" style="199"/>
    <col min="7425" max="7425" width="3.109375" style="199" customWidth="1"/>
    <col min="7426" max="7426" width="12.6640625" style="199" customWidth="1"/>
    <col min="7427" max="7427" width="0" style="199" hidden="1" customWidth="1"/>
    <col min="7428" max="7428" width="7.88671875" style="199" bestFit="1" customWidth="1"/>
    <col min="7429" max="7429" width="8" style="199" customWidth="1"/>
    <col min="7430" max="7430" width="7" style="199" customWidth="1"/>
    <col min="7431" max="7432" width="6.6640625" style="199" customWidth="1"/>
    <col min="7433" max="7433" width="7.5546875" style="199" customWidth="1"/>
    <col min="7434" max="7435" width="6.6640625" style="199" customWidth="1"/>
    <col min="7436" max="7436" width="7.88671875" style="199" customWidth="1"/>
    <col min="7437" max="7438" width="6.6640625" style="199" customWidth="1"/>
    <col min="7439" max="7439" width="7.88671875" style="199" customWidth="1"/>
    <col min="7440" max="7441" width="6.6640625" style="199" customWidth="1"/>
    <col min="7442" max="7442" width="8.33203125" style="199" customWidth="1"/>
    <col min="7443" max="7444" width="6.6640625" style="199" customWidth="1"/>
    <col min="7445" max="7445" width="7.44140625" style="199" customWidth="1"/>
    <col min="7446" max="7447" width="6.6640625" style="199" customWidth="1"/>
    <col min="7448" max="7448" width="7.88671875" style="199" customWidth="1"/>
    <col min="7449" max="7450" width="6.6640625" style="199" customWidth="1"/>
    <col min="7451" max="7451" width="7.5546875" style="199" customWidth="1"/>
    <col min="7452" max="7453" width="6.6640625" style="199" customWidth="1"/>
    <col min="7454" max="7454" width="7.6640625" style="199" customWidth="1"/>
    <col min="7455" max="7456" width="6.6640625" style="199" customWidth="1"/>
    <col min="7457" max="7457" width="8" style="199" customWidth="1"/>
    <col min="7458" max="7459" width="6.6640625" style="199" customWidth="1"/>
    <col min="7460" max="7460" width="7.5546875" style="199" customWidth="1"/>
    <col min="7461" max="7462" width="6.6640625" style="199" customWidth="1"/>
    <col min="7463" max="7463" width="7" style="199" customWidth="1"/>
    <col min="7464" max="7465" width="6.6640625" style="199" customWidth="1"/>
    <col min="7466" max="7680" width="8.88671875" style="199"/>
    <col min="7681" max="7681" width="3.109375" style="199" customWidth="1"/>
    <col min="7682" max="7682" width="12.6640625" style="199" customWidth="1"/>
    <col min="7683" max="7683" width="0" style="199" hidden="1" customWidth="1"/>
    <col min="7684" max="7684" width="7.88671875" style="199" bestFit="1" customWidth="1"/>
    <col min="7685" max="7685" width="8" style="199" customWidth="1"/>
    <col min="7686" max="7686" width="7" style="199" customWidth="1"/>
    <col min="7687" max="7688" width="6.6640625" style="199" customWidth="1"/>
    <col min="7689" max="7689" width="7.5546875" style="199" customWidth="1"/>
    <col min="7690" max="7691" width="6.6640625" style="199" customWidth="1"/>
    <col min="7692" max="7692" width="7.88671875" style="199" customWidth="1"/>
    <col min="7693" max="7694" width="6.6640625" style="199" customWidth="1"/>
    <col min="7695" max="7695" width="7.88671875" style="199" customWidth="1"/>
    <col min="7696" max="7697" width="6.6640625" style="199" customWidth="1"/>
    <col min="7698" max="7698" width="8.33203125" style="199" customWidth="1"/>
    <col min="7699" max="7700" width="6.6640625" style="199" customWidth="1"/>
    <col min="7701" max="7701" width="7.44140625" style="199" customWidth="1"/>
    <col min="7702" max="7703" width="6.6640625" style="199" customWidth="1"/>
    <col min="7704" max="7704" width="7.88671875" style="199" customWidth="1"/>
    <col min="7705" max="7706" width="6.6640625" style="199" customWidth="1"/>
    <col min="7707" max="7707" width="7.5546875" style="199" customWidth="1"/>
    <col min="7708" max="7709" width="6.6640625" style="199" customWidth="1"/>
    <col min="7710" max="7710" width="7.6640625" style="199" customWidth="1"/>
    <col min="7711" max="7712" width="6.6640625" style="199" customWidth="1"/>
    <col min="7713" max="7713" width="8" style="199" customWidth="1"/>
    <col min="7714" max="7715" width="6.6640625" style="199" customWidth="1"/>
    <col min="7716" max="7716" width="7.5546875" style="199" customWidth="1"/>
    <col min="7717" max="7718" width="6.6640625" style="199" customWidth="1"/>
    <col min="7719" max="7719" width="7" style="199" customWidth="1"/>
    <col min="7720" max="7721" width="6.6640625" style="199" customWidth="1"/>
    <col min="7722" max="7936" width="8.88671875" style="199"/>
    <col min="7937" max="7937" width="3.109375" style="199" customWidth="1"/>
    <col min="7938" max="7938" width="12.6640625" style="199" customWidth="1"/>
    <col min="7939" max="7939" width="0" style="199" hidden="1" customWidth="1"/>
    <col min="7940" max="7940" width="7.88671875" style="199" bestFit="1" customWidth="1"/>
    <col min="7941" max="7941" width="8" style="199" customWidth="1"/>
    <col min="7942" max="7942" width="7" style="199" customWidth="1"/>
    <col min="7943" max="7944" width="6.6640625" style="199" customWidth="1"/>
    <col min="7945" max="7945" width="7.5546875" style="199" customWidth="1"/>
    <col min="7946" max="7947" width="6.6640625" style="199" customWidth="1"/>
    <col min="7948" max="7948" width="7.88671875" style="199" customWidth="1"/>
    <col min="7949" max="7950" width="6.6640625" style="199" customWidth="1"/>
    <col min="7951" max="7951" width="7.88671875" style="199" customWidth="1"/>
    <col min="7952" max="7953" width="6.6640625" style="199" customWidth="1"/>
    <col min="7954" max="7954" width="8.33203125" style="199" customWidth="1"/>
    <col min="7955" max="7956" width="6.6640625" style="199" customWidth="1"/>
    <col min="7957" max="7957" width="7.44140625" style="199" customWidth="1"/>
    <col min="7958" max="7959" width="6.6640625" style="199" customWidth="1"/>
    <col min="7960" max="7960" width="7.88671875" style="199" customWidth="1"/>
    <col min="7961" max="7962" width="6.6640625" style="199" customWidth="1"/>
    <col min="7963" max="7963" width="7.5546875" style="199" customWidth="1"/>
    <col min="7964" max="7965" width="6.6640625" style="199" customWidth="1"/>
    <col min="7966" max="7966" width="7.6640625" style="199" customWidth="1"/>
    <col min="7967" max="7968" width="6.6640625" style="199" customWidth="1"/>
    <col min="7969" max="7969" width="8" style="199" customWidth="1"/>
    <col min="7970" max="7971" width="6.6640625" style="199" customWidth="1"/>
    <col min="7972" max="7972" width="7.5546875" style="199" customWidth="1"/>
    <col min="7973" max="7974" width="6.6640625" style="199" customWidth="1"/>
    <col min="7975" max="7975" width="7" style="199" customWidth="1"/>
    <col min="7976" max="7977" width="6.6640625" style="199" customWidth="1"/>
    <col min="7978" max="8192" width="8.88671875" style="199"/>
    <col min="8193" max="8193" width="3.109375" style="199" customWidth="1"/>
    <col min="8194" max="8194" width="12.6640625" style="199" customWidth="1"/>
    <col min="8195" max="8195" width="0" style="199" hidden="1" customWidth="1"/>
    <col min="8196" max="8196" width="7.88671875" style="199" bestFit="1" customWidth="1"/>
    <col min="8197" max="8197" width="8" style="199" customWidth="1"/>
    <col min="8198" max="8198" width="7" style="199" customWidth="1"/>
    <col min="8199" max="8200" width="6.6640625" style="199" customWidth="1"/>
    <col min="8201" max="8201" width="7.5546875" style="199" customWidth="1"/>
    <col min="8202" max="8203" width="6.6640625" style="199" customWidth="1"/>
    <col min="8204" max="8204" width="7.88671875" style="199" customWidth="1"/>
    <col min="8205" max="8206" width="6.6640625" style="199" customWidth="1"/>
    <col min="8207" max="8207" width="7.88671875" style="199" customWidth="1"/>
    <col min="8208" max="8209" width="6.6640625" style="199" customWidth="1"/>
    <col min="8210" max="8210" width="8.33203125" style="199" customWidth="1"/>
    <col min="8211" max="8212" width="6.6640625" style="199" customWidth="1"/>
    <col min="8213" max="8213" width="7.44140625" style="199" customWidth="1"/>
    <col min="8214" max="8215" width="6.6640625" style="199" customWidth="1"/>
    <col min="8216" max="8216" width="7.88671875" style="199" customWidth="1"/>
    <col min="8217" max="8218" width="6.6640625" style="199" customWidth="1"/>
    <col min="8219" max="8219" width="7.5546875" style="199" customWidth="1"/>
    <col min="8220" max="8221" width="6.6640625" style="199" customWidth="1"/>
    <col min="8222" max="8222" width="7.6640625" style="199" customWidth="1"/>
    <col min="8223" max="8224" width="6.6640625" style="199" customWidth="1"/>
    <col min="8225" max="8225" width="8" style="199" customWidth="1"/>
    <col min="8226" max="8227" width="6.6640625" style="199" customWidth="1"/>
    <col min="8228" max="8228" width="7.5546875" style="199" customWidth="1"/>
    <col min="8229" max="8230" width="6.6640625" style="199" customWidth="1"/>
    <col min="8231" max="8231" width="7" style="199" customWidth="1"/>
    <col min="8232" max="8233" width="6.6640625" style="199" customWidth="1"/>
    <col min="8234" max="8448" width="8.88671875" style="199"/>
    <col min="8449" max="8449" width="3.109375" style="199" customWidth="1"/>
    <col min="8450" max="8450" width="12.6640625" style="199" customWidth="1"/>
    <col min="8451" max="8451" width="0" style="199" hidden="1" customWidth="1"/>
    <col min="8452" max="8452" width="7.88671875" style="199" bestFit="1" customWidth="1"/>
    <col min="8453" max="8453" width="8" style="199" customWidth="1"/>
    <col min="8454" max="8454" width="7" style="199" customWidth="1"/>
    <col min="8455" max="8456" width="6.6640625" style="199" customWidth="1"/>
    <col min="8457" max="8457" width="7.5546875" style="199" customWidth="1"/>
    <col min="8458" max="8459" width="6.6640625" style="199" customWidth="1"/>
    <col min="8460" max="8460" width="7.88671875" style="199" customWidth="1"/>
    <col min="8461" max="8462" width="6.6640625" style="199" customWidth="1"/>
    <col min="8463" max="8463" width="7.88671875" style="199" customWidth="1"/>
    <col min="8464" max="8465" width="6.6640625" style="199" customWidth="1"/>
    <col min="8466" max="8466" width="8.33203125" style="199" customWidth="1"/>
    <col min="8467" max="8468" width="6.6640625" style="199" customWidth="1"/>
    <col min="8469" max="8469" width="7.44140625" style="199" customWidth="1"/>
    <col min="8470" max="8471" width="6.6640625" style="199" customWidth="1"/>
    <col min="8472" max="8472" width="7.88671875" style="199" customWidth="1"/>
    <col min="8473" max="8474" width="6.6640625" style="199" customWidth="1"/>
    <col min="8475" max="8475" width="7.5546875" style="199" customWidth="1"/>
    <col min="8476" max="8477" width="6.6640625" style="199" customWidth="1"/>
    <col min="8478" max="8478" width="7.6640625" style="199" customWidth="1"/>
    <col min="8479" max="8480" width="6.6640625" style="199" customWidth="1"/>
    <col min="8481" max="8481" width="8" style="199" customWidth="1"/>
    <col min="8482" max="8483" width="6.6640625" style="199" customWidth="1"/>
    <col min="8484" max="8484" width="7.5546875" style="199" customWidth="1"/>
    <col min="8485" max="8486" width="6.6640625" style="199" customWidth="1"/>
    <col min="8487" max="8487" width="7" style="199" customWidth="1"/>
    <col min="8488" max="8489" width="6.6640625" style="199" customWidth="1"/>
    <col min="8490" max="8704" width="8.88671875" style="199"/>
    <col min="8705" max="8705" width="3.109375" style="199" customWidth="1"/>
    <col min="8706" max="8706" width="12.6640625" style="199" customWidth="1"/>
    <col min="8707" max="8707" width="0" style="199" hidden="1" customWidth="1"/>
    <col min="8708" max="8708" width="7.88671875" style="199" bestFit="1" customWidth="1"/>
    <col min="8709" max="8709" width="8" style="199" customWidth="1"/>
    <col min="8710" max="8710" width="7" style="199" customWidth="1"/>
    <col min="8711" max="8712" width="6.6640625" style="199" customWidth="1"/>
    <col min="8713" max="8713" width="7.5546875" style="199" customWidth="1"/>
    <col min="8714" max="8715" width="6.6640625" style="199" customWidth="1"/>
    <col min="8716" max="8716" width="7.88671875" style="199" customWidth="1"/>
    <col min="8717" max="8718" width="6.6640625" style="199" customWidth="1"/>
    <col min="8719" max="8719" width="7.88671875" style="199" customWidth="1"/>
    <col min="8720" max="8721" width="6.6640625" style="199" customWidth="1"/>
    <col min="8722" max="8722" width="8.33203125" style="199" customWidth="1"/>
    <col min="8723" max="8724" width="6.6640625" style="199" customWidth="1"/>
    <col min="8725" max="8725" width="7.44140625" style="199" customWidth="1"/>
    <col min="8726" max="8727" width="6.6640625" style="199" customWidth="1"/>
    <col min="8728" max="8728" width="7.88671875" style="199" customWidth="1"/>
    <col min="8729" max="8730" width="6.6640625" style="199" customWidth="1"/>
    <col min="8731" max="8731" width="7.5546875" style="199" customWidth="1"/>
    <col min="8732" max="8733" width="6.6640625" style="199" customWidth="1"/>
    <col min="8734" max="8734" width="7.6640625" style="199" customWidth="1"/>
    <col min="8735" max="8736" width="6.6640625" style="199" customWidth="1"/>
    <col min="8737" max="8737" width="8" style="199" customWidth="1"/>
    <col min="8738" max="8739" width="6.6640625" style="199" customWidth="1"/>
    <col min="8740" max="8740" width="7.5546875" style="199" customWidth="1"/>
    <col min="8741" max="8742" width="6.6640625" style="199" customWidth="1"/>
    <col min="8743" max="8743" width="7" style="199" customWidth="1"/>
    <col min="8744" max="8745" width="6.6640625" style="199" customWidth="1"/>
    <col min="8746" max="8960" width="8.88671875" style="199"/>
    <col min="8961" max="8961" width="3.109375" style="199" customWidth="1"/>
    <col min="8962" max="8962" width="12.6640625" style="199" customWidth="1"/>
    <col min="8963" max="8963" width="0" style="199" hidden="1" customWidth="1"/>
    <col min="8964" max="8964" width="7.88671875" style="199" bestFit="1" customWidth="1"/>
    <col min="8965" max="8965" width="8" style="199" customWidth="1"/>
    <col min="8966" max="8966" width="7" style="199" customWidth="1"/>
    <col min="8967" max="8968" width="6.6640625" style="199" customWidth="1"/>
    <col min="8969" max="8969" width="7.5546875" style="199" customWidth="1"/>
    <col min="8970" max="8971" width="6.6640625" style="199" customWidth="1"/>
    <col min="8972" max="8972" width="7.88671875" style="199" customWidth="1"/>
    <col min="8973" max="8974" width="6.6640625" style="199" customWidth="1"/>
    <col min="8975" max="8975" width="7.88671875" style="199" customWidth="1"/>
    <col min="8976" max="8977" width="6.6640625" style="199" customWidth="1"/>
    <col min="8978" max="8978" width="8.33203125" style="199" customWidth="1"/>
    <col min="8979" max="8980" width="6.6640625" style="199" customWidth="1"/>
    <col min="8981" max="8981" width="7.44140625" style="199" customWidth="1"/>
    <col min="8982" max="8983" width="6.6640625" style="199" customWidth="1"/>
    <col min="8984" max="8984" width="7.88671875" style="199" customWidth="1"/>
    <col min="8985" max="8986" width="6.6640625" style="199" customWidth="1"/>
    <col min="8987" max="8987" width="7.5546875" style="199" customWidth="1"/>
    <col min="8988" max="8989" width="6.6640625" style="199" customWidth="1"/>
    <col min="8990" max="8990" width="7.6640625" style="199" customWidth="1"/>
    <col min="8991" max="8992" width="6.6640625" style="199" customWidth="1"/>
    <col min="8993" max="8993" width="8" style="199" customWidth="1"/>
    <col min="8994" max="8995" width="6.6640625" style="199" customWidth="1"/>
    <col min="8996" max="8996" width="7.5546875" style="199" customWidth="1"/>
    <col min="8997" max="8998" width="6.6640625" style="199" customWidth="1"/>
    <col min="8999" max="8999" width="7" style="199" customWidth="1"/>
    <col min="9000" max="9001" width="6.6640625" style="199" customWidth="1"/>
    <col min="9002" max="9216" width="8.88671875" style="199"/>
    <col min="9217" max="9217" width="3.109375" style="199" customWidth="1"/>
    <col min="9218" max="9218" width="12.6640625" style="199" customWidth="1"/>
    <col min="9219" max="9219" width="0" style="199" hidden="1" customWidth="1"/>
    <col min="9220" max="9220" width="7.88671875" style="199" bestFit="1" customWidth="1"/>
    <col min="9221" max="9221" width="8" style="199" customWidth="1"/>
    <col min="9222" max="9222" width="7" style="199" customWidth="1"/>
    <col min="9223" max="9224" width="6.6640625" style="199" customWidth="1"/>
    <col min="9225" max="9225" width="7.5546875" style="199" customWidth="1"/>
    <col min="9226" max="9227" width="6.6640625" style="199" customWidth="1"/>
    <col min="9228" max="9228" width="7.88671875" style="199" customWidth="1"/>
    <col min="9229" max="9230" width="6.6640625" style="199" customWidth="1"/>
    <col min="9231" max="9231" width="7.88671875" style="199" customWidth="1"/>
    <col min="9232" max="9233" width="6.6640625" style="199" customWidth="1"/>
    <col min="9234" max="9234" width="8.33203125" style="199" customWidth="1"/>
    <col min="9235" max="9236" width="6.6640625" style="199" customWidth="1"/>
    <col min="9237" max="9237" width="7.44140625" style="199" customWidth="1"/>
    <col min="9238" max="9239" width="6.6640625" style="199" customWidth="1"/>
    <col min="9240" max="9240" width="7.88671875" style="199" customWidth="1"/>
    <col min="9241" max="9242" width="6.6640625" style="199" customWidth="1"/>
    <col min="9243" max="9243" width="7.5546875" style="199" customWidth="1"/>
    <col min="9244" max="9245" width="6.6640625" style="199" customWidth="1"/>
    <col min="9246" max="9246" width="7.6640625" style="199" customWidth="1"/>
    <col min="9247" max="9248" width="6.6640625" style="199" customWidth="1"/>
    <col min="9249" max="9249" width="8" style="199" customWidth="1"/>
    <col min="9250" max="9251" width="6.6640625" style="199" customWidth="1"/>
    <col min="9252" max="9252" width="7.5546875" style="199" customWidth="1"/>
    <col min="9253" max="9254" width="6.6640625" style="199" customWidth="1"/>
    <col min="9255" max="9255" width="7" style="199" customWidth="1"/>
    <col min="9256" max="9257" width="6.6640625" style="199" customWidth="1"/>
    <col min="9258" max="9472" width="8.88671875" style="199"/>
    <col min="9473" max="9473" width="3.109375" style="199" customWidth="1"/>
    <col min="9474" max="9474" width="12.6640625" style="199" customWidth="1"/>
    <col min="9475" max="9475" width="0" style="199" hidden="1" customWidth="1"/>
    <col min="9476" max="9476" width="7.88671875" style="199" bestFit="1" customWidth="1"/>
    <col min="9477" max="9477" width="8" style="199" customWidth="1"/>
    <col min="9478" max="9478" width="7" style="199" customWidth="1"/>
    <col min="9479" max="9480" width="6.6640625" style="199" customWidth="1"/>
    <col min="9481" max="9481" width="7.5546875" style="199" customWidth="1"/>
    <col min="9482" max="9483" width="6.6640625" style="199" customWidth="1"/>
    <col min="9484" max="9484" width="7.88671875" style="199" customWidth="1"/>
    <col min="9485" max="9486" width="6.6640625" style="199" customWidth="1"/>
    <col min="9487" max="9487" width="7.88671875" style="199" customWidth="1"/>
    <col min="9488" max="9489" width="6.6640625" style="199" customWidth="1"/>
    <col min="9490" max="9490" width="8.33203125" style="199" customWidth="1"/>
    <col min="9491" max="9492" width="6.6640625" style="199" customWidth="1"/>
    <col min="9493" max="9493" width="7.44140625" style="199" customWidth="1"/>
    <col min="9494" max="9495" width="6.6640625" style="199" customWidth="1"/>
    <col min="9496" max="9496" width="7.88671875" style="199" customWidth="1"/>
    <col min="9497" max="9498" width="6.6640625" style="199" customWidth="1"/>
    <col min="9499" max="9499" width="7.5546875" style="199" customWidth="1"/>
    <col min="9500" max="9501" width="6.6640625" style="199" customWidth="1"/>
    <col min="9502" max="9502" width="7.6640625" style="199" customWidth="1"/>
    <col min="9503" max="9504" width="6.6640625" style="199" customWidth="1"/>
    <col min="9505" max="9505" width="8" style="199" customWidth="1"/>
    <col min="9506" max="9507" width="6.6640625" style="199" customWidth="1"/>
    <col min="9508" max="9508" width="7.5546875" style="199" customWidth="1"/>
    <col min="9509" max="9510" width="6.6640625" style="199" customWidth="1"/>
    <col min="9511" max="9511" width="7" style="199" customWidth="1"/>
    <col min="9512" max="9513" width="6.6640625" style="199" customWidth="1"/>
    <col min="9514" max="9728" width="8.88671875" style="199"/>
    <col min="9729" max="9729" width="3.109375" style="199" customWidth="1"/>
    <col min="9730" max="9730" width="12.6640625" style="199" customWidth="1"/>
    <col min="9731" max="9731" width="0" style="199" hidden="1" customWidth="1"/>
    <col min="9732" max="9732" width="7.88671875" style="199" bestFit="1" customWidth="1"/>
    <col min="9733" max="9733" width="8" style="199" customWidth="1"/>
    <col min="9734" max="9734" width="7" style="199" customWidth="1"/>
    <col min="9735" max="9736" width="6.6640625" style="199" customWidth="1"/>
    <col min="9737" max="9737" width="7.5546875" style="199" customWidth="1"/>
    <col min="9738" max="9739" width="6.6640625" style="199" customWidth="1"/>
    <col min="9740" max="9740" width="7.88671875" style="199" customWidth="1"/>
    <col min="9741" max="9742" width="6.6640625" style="199" customWidth="1"/>
    <col min="9743" max="9743" width="7.88671875" style="199" customWidth="1"/>
    <col min="9744" max="9745" width="6.6640625" style="199" customWidth="1"/>
    <col min="9746" max="9746" width="8.33203125" style="199" customWidth="1"/>
    <col min="9747" max="9748" width="6.6640625" style="199" customWidth="1"/>
    <col min="9749" max="9749" width="7.44140625" style="199" customWidth="1"/>
    <col min="9750" max="9751" width="6.6640625" style="199" customWidth="1"/>
    <col min="9752" max="9752" width="7.88671875" style="199" customWidth="1"/>
    <col min="9753" max="9754" width="6.6640625" style="199" customWidth="1"/>
    <col min="9755" max="9755" width="7.5546875" style="199" customWidth="1"/>
    <col min="9756" max="9757" width="6.6640625" style="199" customWidth="1"/>
    <col min="9758" max="9758" width="7.6640625" style="199" customWidth="1"/>
    <col min="9759" max="9760" width="6.6640625" style="199" customWidth="1"/>
    <col min="9761" max="9761" width="8" style="199" customWidth="1"/>
    <col min="9762" max="9763" width="6.6640625" style="199" customWidth="1"/>
    <col min="9764" max="9764" width="7.5546875" style="199" customWidth="1"/>
    <col min="9765" max="9766" width="6.6640625" style="199" customWidth="1"/>
    <col min="9767" max="9767" width="7" style="199" customWidth="1"/>
    <col min="9768" max="9769" width="6.6640625" style="199" customWidth="1"/>
    <col min="9770" max="9984" width="8.88671875" style="199"/>
    <col min="9985" max="9985" width="3.109375" style="199" customWidth="1"/>
    <col min="9986" max="9986" width="12.6640625" style="199" customWidth="1"/>
    <col min="9987" max="9987" width="0" style="199" hidden="1" customWidth="1"/>
    <col min="9988" max="9988" width="7.88671875" style="199" bestFit="1" customWidth="1"/>
    <col min="9989" max="9989" width="8" style="199" customWidth="1"/>
    <col min="9990" max="9990" width="7" style="199" customWidth="1"/>
    <col min="9991" max="9992" width="6.6640625" style="199" customWidth="1"/>
    <col min="9993" max="9993" width="7.5546875" style="199" customWidth="1"/>
    <col min="9994" max="9995" width="6.6640625" style="199" customWidth="1"/>
    <col min="9996" max="9996" width="7.88671875" style="199" customWidth="1"/>
    <col min="9997" max="9998" width="6.6640625" style="199" customWidth="1"/>
    <col min="9999" max="9999" width="7.88671875" style="199" customWidth="1"/>
    <col min="10000" max="10001" width="6.6640625" style="199" customWidth="1"/>
    <col min="10002" max="10002" width="8.33203125" style="199" customWidth="1"/>
    <col min="10003" max="10004" width="6.6640625" style="199" customWidth="1"/>
    <col min="10005" max="10005" width="7.44140625" style="199" customWidth="1"/>
    <col min="10006" max="10007" width="6.6640625" style="199" customWidth="1"/>
    <col min="10008" max="10008" width="7.88671875" style="199" customWidth="1"/>
    <col min="10009" max="10010" width="6.6640625" style="199" customWidth="1"/>
    <col min="10011" max="10011" width="7.5546875" style="199" customWidth="1"/>
    <col min="10012" max="10013" width="6.6640625" style="199" customWidth="1"/>
    <col min="10014" max="10014" width="7.6640625" style="199" customWidth="1"/>
    <col min="10015" max="10016" width="6.6640625" style="199" customWidth="1"/>
    <col min="10017" max="10017" width="8" style="199" customWidth="1"/>
    <col min="10018" max="10019" width="6.6640625" style="199" customWidth="1"/>
    <col min="10020" max="10020" width="7.5546875" style="199" customWidth="1"/>
    <col min="10021" max="10022" width="6.6640625" style="199" customWidth="1"/>
    <col min="10023" max="10023" width="7" style="199" customWidth="1"/>
    <col min="10024" max="10025" width="6.6640625" style="199" customWidth="1"/>
    <col min="10026" max="10240" width="8.88671875" style="199"/>
    <col min="10241" max="10241" width="3.109375" style="199" customWidth="1"/>
    <col min="10242" max="10242" width="12.6640625" style="199" customWidth="1"/>
    <col min="10243" max="10243" width="0" style="199" hidden="1" customWidth="1"/>
    <col min="10244" max="10244" width="7.88671875" style="199" bestFit="1" customWidth="1"/>
    <col min="10245" max="10245" width="8" style="199" customWidth="1"/>
    <col min="10246" max="10246" width="7" style="199" customWidth="1"/>
    <col min="10247" max="10248" width="6.6640625" style="199" customWidth="1"/>
    <col min="10249" max="10249" width="7.5546875" style="199" customWidth="1"/>
    <col min="10250" max="10251" width="6.6640625" style="199" customWidth="1"/>
    <col min="10252" max="10252" width="7.88671875" style="199" customWidth="1"/>
    <col min="10253" max="10254" width="6.6640625" style="199" customWidth="1"/>
    <col min="10255" max="10255" width="7.88671875" style="199" customWidth="1"/>
    <col min="10256" max="10257" width="6.6640625" style="199" customWidth="1"/>
    <col min="10258" max="10258" width="8.33203125" style="199" customWidth="1"/>
    <col min="10259" max="10260" width="6.6640625" style="199" customWidth="1"/>
    <col min="10261" max="10261" width="7.44140625" style="199" customWidth="1"/>
    <col min="10262" max="10263" width="6.6640625" style="199" customWidth="1"/>
    <col min="10264" max="10264" width="7.88671875" style="199" customWidth="1"/>
    <col min="10265" max="10266" width="6.6640625" style="199" customWidth="1"/>
    <col min="10267" max="10267" width="7.5546875" style="199" customWidth="1"/>
    <col min="10268" max="10269" width="6.6640625" style="199" customWidth="1"/>
    <col min="10270" max="10270" width="7.6640625" style="199" customWidth="1"/>
    <col min="10271" max="10272" width="6.6640625" style="199" customWidth="1"/>
    <col min="10273" max="10273" width="8" style="199" customWidth="1"/>
    <col min="10274" max="10275" width="6.6640625" style="199" customWidth="1"/>
    <col min="10276" max="10276" width="7.5546875" style="199" customWidth="1"/>
    <col min="10277" max="10278" width="6.6640625" style="199" customWidth="1"/>
    <col min="10279" max="10279" width="7" style="199" customWidth="1"/>
    <col min="10280" max="10281" width="6.6640625" style="199" customWidth="1"/>
    <col min="10282" max="10496" width="8.88671875" style="199"/>
    <col min="10497" max="10497" width="3.109375" style="199" customWidth="1"/>
    <col min="10498" max="10498" width="12.6640625" style="199" customWidth="1"/>
    <col min="10499" max="10499" width="0" style="199" hidden="1" customWidth="1"/>
    <col min="10500" max="10500" width="7.88671875" style="199" bestFit="1" customWidth="1"/>
    <col min="10501" max="10501" width="8" style="199" customWidth="1"/>
    <col min="10502" max="10502" width="7" style="199" customWidth="1"/>
    <col min="10503" max="10504" width="6.6640625" style="199" customWidth="1"/>
    <col min="10505" max="10505" width="7.5546875" style="199" customWidth="1"/>
    <col min="10506" max="10507" width="6.6640625" style="199" customWidth="1"/>
    <col min="10508" max="10508" width="7.88671875" style="199" customWidth="1"/>
    <col min="10509" max="10510" width="6.6640625" style="199" customWidth="1"/>
    <col min="10511" max="10511" width="7.88671875" style="199" customWidth="1"/>
    <col min="10512" max="10513" width="6.6640625" style="199" customWidth="1"/>
    <col min="10514" max="10514" width="8.33203125" style="199" customWidth="1"/>
    <col min="10515" max="10516" width="6.6640625" style="199" customWidth="1"/>
    <col min="10517" max="10517" width="7.44140625" style="199" customWidth="1"/>
    <col min="10518" max="10519" width="6.6640625" style="199" customWidth="1"/>
    <col min="10520" max="10520" width="7.88671875" style="199" customWidth="1"/>
    <col min="10521" max="10522" width="6.6640625" style="199" customWidth="1"/>
    <col min="10523" max="10523" width="7.5546875" style="199" customWidth="1"/>
    <col min="10524" max="10525" width="6.6640625" style="199" customWidth="1"/>
    <col min="10526" max="10526" width="7.6640625" style="199" customWidth="1"/>
    <col min="10527" max="10528" width="6.6640625" style="199" customWidth="1"/>
    <col min="10529" max="10529" width="8" style="199" customWidth="1"/>
    <col min="10530" max="10531" width="6.6640625" style="199" customWidth="1"/>
    <col min="10532" max="10532" width="7.5546875" style="199" customWidth="1"/>
    <col min="10533" max="10534" width="6.6640625" style="199" customWidth="1"/>
    <col min="10535" max="10535" width="7" style="199" customWidth="1"/>
    <col min="10536" max="10537" width="6.6640625" style="199" customWidth="1"/>
    <col min="10538" max="10752" width="8.88671875" style="199"/>
    <col min="10753" max="10753" width="3.109375" style="199" customWidth="1"/>
    <col min="10754" max="10754" width="12.6640625" style="199" customWidth="1"/>
    <col min="10755" max="10755" width="0" style="199" hidden="1" customWidth="1"/>
    <col min="10756" max="10756" width="7.88671875" style="199" bestFit="1" customWidth="1"/>
    <col min="10757" max="10757" width="8" style="199" customWidth="1"/>
    <col min="10758" max="10758" width="7" style="199" customWidth="1"/>
    <col min="10759" max="10760" width="6.6640625" style="199" customWidth="1"/>
    <col min="10761" max="10761" width="7.5546875" style="199" customWidth="1"/>
    <col min="10762" max="10763" width="6.6640625" style="199" customWidth="1"/>
    <col min="10764" max="10764" width="7.88671875" style="199" customWidth="1"/>
    <col min="10765" max="10766" width="6.6640625" style="199" customWidth="1"/>
    <col min="10767" max="10767" width="7.88671875" style="199" customWidth="1"/>
    <col min="10768" max="10769" width="6.6640625" style="199" customWidth="1"/>
    <col min="10770" max="10770" width="8.33203125" style="199" customWidth="1"/>
    <col min="10771" max="10772" width="6.6640625" style="199" customWidth="1"/>
    <col min="10773" max="10773" width="7.44140625" style="199" customWidth="1"/>
    <col min="10774" max="10775" width="6.6640625" style="199" customWidth="1"/>
    <col min="10776" max="10776" width="7.88671875" style="199" customWidth="1"/>
    <col min="10777" max="10778" width="6.6640625" style="199" customWidth="1"/>
    <col min="10779" max="10779" width="7.5546875" style="199" customWidth="1"/>
    <col min="10780" max="10781" width="6.6640625" style="199" customWidth="1"/>
    <col min="10782" max="10782" width="7.6640625" style="199" customWidth="1"/>
    <col min="10783" max="10784" width="6.6640625" style="199" customWidth="1"/>
    <col min="10785" max="10785" width="8" style="199" customWidth="1"/>
    <col min="10786" max="10787" width="6.6640625" style="199" customWidth="1"/>
    <col min="10788" max="10788" width="7.5546875" style="199" customWidth="1"/>
    <col min="10789" max="10790" width="6.6640625" style="199" customWidth="1"/>
    <col min="10791" max="10791" width="7" style="199" customWidth="1"/>
    <col min="10792" max="10793" width="6.6640625" style="199" customWidth="1"/>
    <col min="10794" max="11008" width="8.88671875" style="199"/>
    <col min="11009" max="11009" width="3.109375" style="199" customWidth="1"/>
    <col min="11010" max="11010" width="12.6640625" style="199" customWidth="1"/>
    <col min="11011" max="11011" width="0" style="199" hidden="1" customWidth="1"/>
    <col min="11012" max="11012" width="7.88671875" style="199" bestFit="1" customWidth="1"/>
    <col min="11013" max="11013" width="8" style="199" customWidth="1"/>
    <col min="11014" max="11014" width="7" style="199" customWidth="1"/>
    <col min="11015" max="11016" width="6.6640625" style="199" customWidth="1"/>
    <col min="11017" max="11017" width="7.5546875" style="199" customWidth="1"/>
    <col min="11018" max="11019" width="6.6640625" style="199" customWidth="1"/>
    <col min="11020" max="11020" width="7.88671875" style="199" customWidth="1"/>
    <col min="11021" max="11022" width="6.6640625" style="199" customWidth="1"/>
    <col min="11023" max="11023" width="7.88671875" style="199" customWidth="1"/>
    <col min="11024" max="11025" width="6.6640625" style="199" customWidth="1"/>
    <col min="11026" max="11026" width="8.33203125" style="199" customWidth="1"/>
    <col min="11027" max="11028" width="6.6640625" style="199" customWidth="1"/>
    <col min="11029" max="11029" width="7.44140625" style="199" customWidth="1"/>
    <col min="11030" max="11031" width="6.6640625" style="199" customWidth="1"/>
    <col min="11032" max="11032" width="7.88671875" style="199" customWidth="1"/>
    <col min="11033" max="11034" width="6.6640625" style="199" customWidth="1"/>
    <col min="11035" max="11035" width="7.5546875" style="199" customWidth="1"/>
    <col min="11036" max="11037" width="6.6640625" style="199" customWidth="1"/>
    <col min="11038" max="11038" width="7.6640625" style="199" customWidth="1"/>
    <col min="11039" max="11040" width="6.6640625" style="199" customWidth="1"/>
    <col min="11041" max="11041" width="8" style="199" customWidth="1"/>
    <col min="11042" max="11043" width="6.6640625" style="199" customWidth="1"/>
    <col min="11044" max="11044" width="7.5546875" style="199" customWidth="1"/>
    <col min="11045" max="11046" width="6.6640625" style="199" customWidth="1"/>
    <col min="11047" max="11047" width="7" style="199" customWidth="1"/>
    <col min="11048" max="11049" width="6.6640625" style="199" customWidth="1"/>
    <col min="11050" max="11264" width="8.88671875" style="199"/>
    <col min="11265" max="11265" width="3.109375" style="199" customWidth="1"/>
    <col min="11266" max="11266" width="12.6640625" style="199" customWidth="1"/>
    <col min="11267" max="11267" width="0" style="199" hidden="1" customWidth="1"/>
    <col min="11268" max="11268" width="7.88671875" style="199" bestFit="1" customWidth="1"/>
    <col min="11269" max="11269" width="8" style="199" customWidth="1"/>
    <col min="11270" max="11270" width="7" style="199" customWidth="1"/>
    <col min="11271" max="11272" width="6.6640625" style="199" customWidth="1"/>
    <col min="11273" max="11273" width="7.5546875" style="199" customWidth="1"/>
    <col min="11274" max="11275" width="6.6640625" style="199" customWidth="1"/>
    <col min="11276" max="11276" width="7.88671875" style="199" customWidth="1"/>
    <col min="11277" max="11278" width="6.6640625" style="199" customWidth="1"/>
    <col min="11279" max="11279" width="7.88671875" style="199" customWidth="1"/>
    <col min="11280" max="11281" width="6.6640625" style="199" customWidth="1"/>
    <col min="11282" max="11282" width="8.33203125" style="199" customWidth="1"/>
    <col min="11283" max="11284" width="6.6640625" style="199" customWidth="1"/>
    <col min="11285" max="11285" width="7.44140625" style="199" customWidth="1"/>
    <col min="11286" max="11287" width="6.6640625" style="199" customWidth="1"/>
    <col min="11288" max="11288" width="7.88671875" style="199" customWidth="1"/>
    <col min="11289" max="11290" width="6.6640625" style="199" customWidth="1"/>
    <col min="11291" max="11291" width="7.5546875" style="199" customWidth="1"/>
    <col min="11292" max="11293" width="6.6640625" style="199" customWidth="1"/>
    <col min="11294" max="11294" width="7.6640625" style="199" customWidth="1"/>
    <col min="11295" max="11296" width="6.6640625" style="199" customWidth="1"/>
    <col min="11297" max="11297" width="8" style="199" customWidth="1"/>
    <col min="11298" max="11299" width="6.6640625" style="199" customWidth="1"/>
    <col min="11300" max="11300" width="7.5546875" style="199" customWidth="1"/>
    <col min="11301" max="11302" width="6.6640625" style="199" customWidth="1"/>
    <col min="11303" max="11303" width="7" style="199" customWidth="1"/>
    <col min="11304" max="11305" width="6.6640625" style="199" customWidth="1"/>
    <col min="11306" max="11520" width="8.88671875" style="199"/>
    <col min="11521" max="11521" width="3.109375" style="199" customWidth="1"/>
    <col min="11522" max="11522" width="12.6640625" style="199" customWidth="1"/>
    <col min="11523" max="11523" width="0" style="199" hidden="1" customWidth="1"/>
    <col min="11524" max="11524" width="7.88671875" style="199" bestFit="1" customWidth="1"/>
    <col min="11525" max="11525" width="8" style="199" customWidth="1"/>
    <col min="11526" max="11526" width="7" style="199" customWidth="1"/>
    <col min="11527" max="11528" width="6.6640625" style="199" customWidth="1"/>
    <col min="11529" max="11529" width="7.5546875" style="199" customWidth="1"/>
    <col min="11530" max="11531" width="6.6640625" style="199" customWidth="1"/>
    <col min="11532" max="11532" width="7.88671875" style="199" customWidth="1"/>
    <col min="11533" max="11534" width="6.6640625" style="199" customWidth="1"/>
    <col min="11535" max="11535" width="7.88671875" style="199" customWidth="1"/>
    <col min="11536" max="11537" width="6.6640625" style="199" customWidth="1"/>
    <col min="11538" max="11538" width="8.33203125" style="199" customWidth="1"/>
    <col min="11539" max="11540" width="6.6640625" style="199" customWidth="1"/>
    <col min="11541" max="11541" width="7.44140625" style="199" customWidth="1"/>
    <col min="11542" max="11543" width="6.6640625" style="199" customWidth="1"/>
    <col min="11544" max="11544" width="7.88671875" style="199" customWidth="1"/>
    <col min="11545" max="11546" width="6.6640625" style="199" customWidth="1"/>
    <col min="11547" max="11547" width="7.5546875" style="199" customWidth="1"/>
    <col min="11548" max="11549" width="6.6640625" style="199" customWidth="1"/>
    <col min="11550" max="11550" width="7.6640625" style="199" customWidth="1"/>
    <col min="11551" max="11552" width="6.6640625" style="199" customWidth="1"/>
    <col min="11553" max="11553" width="8" style="199" customWidth="1"/>
    <col min="11554" max="11555" width="6.6640625" style="199" customWidth="1"/>
    <col min="11556" max="11556" width="7.5546875" style="199" customWidth="1"/>
    <col min="11557" max="11558" width="6.6640625" style="199" customWidth="1"/>
    <col min="11559" max="11559" width="7" style="199" customWidth="1"/>
    <col min="11560" max="11561" width="6.6640625" style="199" customWidth="1"/>
    <col min="11562" max="11776" width="8.88671875" style="199"/>
    <col min="11777" max="11777" width="3.109375" style="199" customWidth="1"/>
    <col min="11778" max="11778" width="12.6640625" style="199" customWidth="1"/>
    <col min="11779" max="11779" width="0" style="199" hidden="1" customWidth="1"/>
    <col min="11780" max="11780" width="7.88671875" style="199" bestFit="1" customWidth="1"/>
    <col min="11781" max="11781" width="8" style="199" customWidth="1"/>
    <col min="11782" max="11782" width="7" style="199" customWidth="1"/>
    <col min="11783" max="11784" width="6.6640625" style="199" customWidth="1"/>
    <col min="11785" max="11785" width="7.5546875" style="199" customWidth="1"/>
    <col min="11786" max="11787" width="6.6640625" style="199" customWidth="1"/>
    <col min="11788" max="11788" width="7.88671875" style="199" customWidth="1"/>
    <col min="11789" max="11790" width="6.6640625" style="199" customWidth="1"/>
    <col min="11791" max="11791" width="7.88671875" style="199" customWidth="1"/>
    <col min="11792" max="11793" width="6.6640625" style="199" customWidth="1"/>
    <col min="11794" max="11794" width="8.33203125" style="199" customWidth="1"/>
    <col min="11795" max="11796" width="6.6640625" style="199" customWidth="1"/>
    <col min="11797" max="11797" width="7.44140625" style="199" customWidth="1"/>
    <col min="11798" max="11799" width="6.6640625" style="199" customWidth="1"/>
    <col min="11800" max="11800" width="7.88671875" style="199" customWidth="1"/>
    <col min="11801" max="11802" width="6.6640625" style="199" customWidth="1"/>
    <col min="11803" max="11803" width="7.5546875" style="199" customWidth="1"/>
    <col min="11804" max="11805" width="6.6640625" style="199" customWidth="1"/>
    <col min="11806" max="11806" width="7.6640625" style="199" customWidth="1"/>
    <col min="11807" max="11808" width="6.6640625" style="199" customWidth="1"/>
    <col min="11809" max="11809" width="8" style="199" customWidth="1"/>
    <col min="11810" max="11811" width="6.6640625" style="199" customWidth="1"/>
    <col min="11812" max="11812" width="7.5546875" style="199" customWidth="1"/>
    <col min="11813" max="11814" width="6.6640625" style="199" customWidth="1"/>
    <col min="11815" max="11815" width="7" style="199" customWidth="1"/>
    <col min="11816" max="11817" width="6.6640625" style="199" customWidth="1"/>
    <col min="11818" max="12032" width="8.88671875" style="199"/>
    <col min="12033" max="12033" width="3.109375" style="199" customWidth="1"/>
    <col min="12034" max="12034" width="12.6640625" style="199" customWidth="1"/>
    <col min="12035" max="12035" width="0" style="199" hidden="1" customWidth="1"/>
    <col min="12036" max="12036" width="7.88671875" style="199" bestFit="1" customWidth="1"/>
    <col min="12037" max="12037" width="8" style="199" customWidth="1"/>
    <col min="12038" max="12038" width="7" style="199" customWidth="1"/>
    <col min="12039" max="12040" width="6.6640625" style="199" customWidth="1"/>
    <col min="12041" max="12041" width="7.5546875" style="199" customWidth="1"/>
    <col min="12042" max="12043" width="6.6640625" style="199" customWidth="1"/>
    <col min="12044" max="12044" width="7.88671875" style="199" customWidth="1"/>
    <col min="12045" max="12046" width="6.6640625" style="199" customWidth="1"/>
    <col min="12047" max="12047" width="7.88671875" style="199" customWidth="1"/>
    <col min="12048" max="12049" width="6.6640625" style="199" customWidth="1"/>
    <col min="12050" max="12050" width="8.33203125" style="199" customWidth="1"/>
    <col min="12051" max="12052" width="6.6640625" style="199" customWidth="1"/>
    <col min="12053" max="12053" width="7.44140625" style="199" customWidth="1"/>
    <col min="12054" max="12055" width="6.6640625" style="199" customWidth="1"/>
    <col min="12056" max="12056" width="7.88671875" style="199" customWidth="1"/>
    <col min="12057" max="12058" width="6.6640625" style="199" customWidth="1"/>
    <col min="12059" max="12059" width="7.5546875" style="199" customWidth="1"/>
    <col min="12060" max="12061" width="6.6640625" style="199" customWidth="1"/>
    <col min="12062" max="12062" width="7.6640625" style="199" customWidth="1"/>
    <col min="12063" max="12064" width="6.6640625" style="199" customWidth="1"/>
    <col min="12065" max="12065" width="8" style="199" customWidth="1"/>
    <col min="12066" max="12067" width="6.6640625" style="199" customWidth="1"/>
    <col min="12068" max="12068" width="7.5546875" style="199" customWidth="1"/>
    <col min="12069" max="12070" width="6.6640625" style="199" customWidth="1"/>
    <col min="12071" max="12071" width="7" style="199" customWidth="1"/>
    <col min="12072" max="12073" width="6.6640625" style="199" customWidth="1"/>
    <col min="12074" max="12288" width="8.88671875" style="199"/>
    <col min="12289" max="12289" width="3.109375" style="199" customWidth="1"/>
    <col min="12290" max="12290" width="12.6640625" style="199" customWidth="1"/>
    <col min="12291" max="12291" width="0" style="199" hidden="1" customWidth="1"/>
    <col min="12292" max="12292" width="7.88671875" style="199" bestFit="1" customWidth="1"/>
    <col min="12293" max="12293" width="8" style="199" customWidth="1"/>
    <col min="12294" max="12294" width="7" style="199" customWidth="1"/>
    <col min="12295" max="12296" width="6.6640625" style="199" customWidth="1"/>
    <col min="12297" max="12297" width="7.5546875" style="199" customWidth="1"/>
    <col min="12298" max="12299" width="6.6640625" style="199" customWidth="1"/>
    <col min="12300" max="12300" width="7.88671875" style="199" customWidth="1"/>
    <col min="12301" max="12302" width="6.6640625" style="199" customWidth="1"/>
    <col min="12303" max="12303" width="7.88671875" style="199" customWidth="1"/>
    <col min="12304" max="12305" width="6.6640625" style="199" customWidth="1"/>
    <col min="12306" max="12306" width="8.33203125" style="199" customWidth="1"/>
    <col min="12307" max="12308" width="6.6640625" style="199" customWidth="1"/>
    <col min="12309" max="12309" width="7.44140625" style="199" customWidth="1"/>
    <col min="12310" max="12311" width="6.6640625" style="199" customWidth="1"/>
    <col min="12312" max="12312" width="7.88671875" style="199" customWidth="1"/>
    <col min="12313" max="12314" width="6.6640625" style="199" customWidth="1"/>
    <col min="12315" max="12315" width="7.5546875" style="199" customWidth="1"/>
    <col min="12316" max="12317" width="6.6640625" style="199" customWidth="1"/>
    <col min="12318" max="12318" width="7.6640625" style="199" customWidth="1"/>
    <col min="12319" max="12320" width="6.6640625" style="199" customWidth="1"/>
    <col min="12321" max="12321" width="8" style="199" customWidth="1"/>
    <col min="12322" max="12323" width="6.6640625" style="199" customWidth="1"/>
    <col min="12324" max="12324" width="7.5546875" style="199" customWidth="1"/>
    <col min="12325" max="12326" width="6.6640625" style="199" customWidth="1"/>
    <col min="12327" max="12327" width="7" style="199" customWidth="1"/>
    <col min="12328" max="12329" width="6.6640625" style="199" customWidth="1"/>
    <col min="12330" max="12544" width="8.88671875" style="199"/>
    <col min="12545" max="12545" width="3.109375" style="199" customWidth="1"/>
    <col min="12546" max="12546" width="12.6640625" style="199" customWidth="1"/>
    <col min="12547" max="12547" width="0" style="199" hidden="1" customWidth="1"/>
    <col min="12548" max="12548" width="7.88671875" style="199" bestFit="1" customWidth="1"/>
    <col min="12549" max="12549" width="8" style="199" customWidth="1"/>
    <col min="12550" max="12550" width="7" style="199" customWidth="1"/>
    <col min="12551" max="12552" width="6.6640625" style="199" customWidth="1"/>
    <col min="12553" max="12553" width="7.5546875" style="199" customWidth="1"/>
    <col min="12554" max="12555" width="6.6640625" style="199" customWidth="1"/>
    <col min="12556" max="12556" width="7.88671875" style="199" customWidth="1"/>
    <col min="12557" max="12558" width="6.6640625" style="199" customWidth="1"/>
    <col min="12559" max="12559" width="7.88671875" style="199" customWidth="1"/>
    <col min="12560" max="12561" width="6.6640625" style="199" customWidth="1"/>
    <col min="12562" max="12562" width="8.33203125" style="199" customWidth="1"/>
    <col min="12563" max="12564" width="6.6640625" style="199" customWidth="1"/>
    <col min="12565" max="12565" width="7.44140625" style="199" customWidth="1"/>
    <col min="12566" max="12567" width="6.6640625" style="199" customWidth="1"/>
    <col min="12568" max="12568" width="7.88671875" style="199" customWidth="1"/>
    <col min="12569" max="12570" width="6.6640625" style="199" customWidth="1"/>
    <col min="12571" max="12571" width="7.5546875" style="199" customWidth="1"/>
    <col min="12572" max="12573" width="6.6640625" style="199" customWidth="1"/>
    <col min="12574" max="12574" width="7.6640625" style="199" customWidth="1"/>
    <col min="12575" max="12576" width="6.6640625" style="199" customWidth="1"/>
    <col min="12577" max="12577" width="8" style="199" customWidth="1"/>
    <col min="12578" max="12579" width="6.6640625" style="199" customWidth="1"/>
    <col min="12580" max="12580" width="7.5546875" style="199" customWidth="1"/>
    <col min="12581" max="12582" width="6.6640625" style="199" customWidth="1"/>
    <col min="12583" max="12583" width="7" style="199" customWidth="1"/>
    <col min="12584" max="12585" width="6.6640625" style="199" customWidth="1"/>
    <col min="12586" max="12800" width="8.88671875" style="199"/>
    <col min="12801" max="12801" width="3.109375" style="199" customWidth="1"/>
    <col min="12802" max="12802" width="12.6640625" style="199" customWidth="1"/>
    <col min="12803" max="12803" width="0" style="199" hidden="1" customWidth="1"/>
    <col min="12804" max="12804" width="7.88671875" style="199" bestFit="1" customWidth="1"/>
    <col min="12805" max="12805" width="8" style="199" customWidth="1"/>
    <col min="12806" max="12806" width="7" style="199" customWidth="1"/>
    <col min="12807" max="12808" width="6.6640625" style="199" customWidth="1"/>
    <col min="12809" max="12809" width="7.5546875" style="199" customWidth="1"/>
    <col min="12810" max="12811" width="6.6640625" style="199" customWidth="1"/>
    <col min="12812" max="12812" width="7.88671875" style="199" customWidth="1"/>
    <col min="12813" max="12814" width="6.6640625" style="199" customWidth="1"/>
    <col min="12815" max="12815" width="7.88671875" style="199" customWidth="1"/>
    <col min="12816" max="12817" width="6.6640625" style="199" customWidth="1"/>
    <col min="12818" max="12818" width="8.33203125" style="199" customWidth="1"/>
    <col min="12819" max="12820" width="6.6640625" style="199" customWidth="1"/>
    <col min="12821" max="12821" width="7.44140625" style="199" customWidth="1"/>
    <col min="12822" max="12823" width="6.6640625" style="199" customWidth="1"/>
    <col min="12824" max="12824" width="7.88671875" style="199" customWidth="1"/>
    <col min="12825" max="12826" width="6.6640625" style="199" customWidth="1"/>
    <col min="12827" max="12827" width="7.5546875" style="199" customWidth="1"/>
    <col min="12828" max="12829" width="6.6640625" style="199" customWidth="1"/>
    <col min="12830" max="12830" width="7.6640625" style="199" customWidth="1"/>
    <col min="12831" max="12832" width="6.6640625" style="199" customWidth="1"/>
    <col min="12833" max="12833" width="8" style="199" customWidth="1"/>
    <col min="12834" max="12835" width="6.6640625" style="199" customWidth="1"/>
    <col min="12836" max="12836" width="7.5546875" style="199" customWidth="1"/>
    <col min="12837" max="12838" width="6.6640625" style="199" customWidth="1"/>
    <col min="12839" max="12839" width="7" style="199" customWidth="1"/>
    <col min="12840" max="12841" width="6.6640625" style="199" customWidth="1"/>
    <col min="12842" max="13056" width="8.88671875" style="199"/>
    <col min="13057" max="13057" width="3.109375" style="199" customWidth="1"/>
    <col min="13058" max="13058" width="12.6640625" style="199" customWidth="1"/>
    <col min="13059" max="13059" width="0" style="199" hidden="1" customWidth="1"/>
    <col min="13060" max="13060" width="7.88671875" style="199" bestFit="1" customWidth="1"/>
    <col min="13061" max="13061" width="8" style="199" customWidth="1"/>
    <col min="13062" max="13062" width="7" style="199" customWidth="1"/>
    <col min="13063" max="13064" width="6.6640625" style="199" customWidth="1"/>
    <col min="13065" max="13065" width="7.5546875" style="199" customWidth="1"/>
    <col min="13066" max="13067" width="6.6640625" style="199" customWidth="1"/>
    <col min="13068" max="13068" width="7.88671875" style="199" customWidth="1"/>
    <col min="13069" max="13070" width="6.6640625" style="199" customWidth="1"/>
    <col min="13071" max="13071" width="7.88671875" style="199" customWidth="1"/>
    <col min="13072" max="13073" width="6.6640625" style="199" customWidth="1"/>
    <col min="13074" max="13074" width="8.33203125" style="199" customWidth="1"/>
    <col min="13075" max="13076" width="6.6640625" style="199" customWidth="1"/>
    <col min="13077" max="13077" width="7.44140625" style="199" customWidth="1"/>
    <col min="13078" max="13079" width="6.6640625" style="199" customWidth="1"/>
    <col min="13080" max="13080" width="7.88671875" style="199" customWidth="1"/>
    <col min="13081" max="13082" width="6.6640625" style="199" customWidth="1"/>
    <col min="13083" max="13083" width="7.5546875" style="199" customWidth="1"/>
    <col min="13084" max="13085" width="6.6640625" style="199" customWidth="1"/>
    <col min="13086" max="13086" width="7.6640625" style="199" customWidth="1"/>
    <col min="13087" max="13088" width="6.6640625" style="199" customWidth="1"/>
    <col min="13089" max="13089" width="8" style="199" customWidth="1"/>
    <col min="13090" max="13091" width="6.6640625" style="199" customWidth="1"/>
    <col min="13092" max="13092" width="7.5546875" style="199" customWidth="1"/>
    <col min="13093" max="13094" width="6.6640625" style="199" customWidth="1"/>
    <col min="13095" max="13095" width="7" style="199" customWidth="1"/>
    <col min="13096" max="13097" width="6.6640625" style="199" customWidth="1"/>
    <col min="13098" max="13312" width="8.88671875" style="199"/>
    <col min="13313" max="13313" width="3.109375" style="199" customWidth="1"/>
    <col min="13314" max="13314" width="12.6640625" style="199" customWidth="1"/>
    <col min="13315" max="13315" width="0" style="199" hidden="1" customWidth="1"/>
    <col min="13316" max="13316" width="7.88671875" style="199" bestFit="1" customWidth="1"/>
    <col min="13317" max="13317" width="8" style="199" customWidth="1"/>
    <col min="13318" max="13318" width="7" style="199" customWidth="1"/>
    <col min="13319" max="13320" width="6.6640625" style="199" customWidth="1"/>
    <col min="13321" max="13321" width="7.5546875" style="199" customWidth="1"/>
    <col min="13322" max="13323" width="6.6640625" style="199" customWidth="1"/>
    <col min="13324" max="13324" width="7.88671875" style="199" customWidth="1"/>
    <col min="13325" max="13326" width="6.6640625" style="199" customWidth="1"/>
    <col min="13327" max="13327" width="7.88671875" style="199" customWidth="1"/>
    <col min="13328" max="13329" width="6.6640625" style="199" customWidth="1"/>
    <col min="13330" max="13330" width="8.33203125" style="199" customWidth="1"/>
    <col min="13331" max="13332" width="6.6640625" style="199" customWidth="1"/>
    <col min="13333" max="13333" width="7.44140625" style="199" customWidth="1"/>
    <col min="13334" max="13335" width="6.6640625" style="199" customWidth="1"/>
    <col min="13336" max="13336" width="7.88671875" style="199" customWidth="1"/>
    <col min="13337" max="13338" width="6.6640625" style="199" customWidth="1"/>
    <col min="13339" max="13339" width="7.5546875" style="199" customWidth="1"/>
    <col min="13340" max="13341" width="6.6640625" style="199" customWidth="1"/>
    <col min="13342" max="13342" width="7.6640625" style="199" customWidth="1"/>
    <col min="13343" max="13344" width="6.6640625" style="199" customWidth="1"/>
    <col min="13345" max="13345" width="8" style="199" customWidth="1"/>
    <col min="13346" max="13347" width="6.6640625" style="199" customWidth="1"/>
    <col min="13348" max="13348" width="7.5546875" style="199" customWidth="1"/>
    <col min="13349" max="13350" width="6.6640625" style="199" customWidth="1"/>
    <col min="13351" max="13351" width="7" style="199" customWidth="1"/>
    <col min="13352" max="13353" width="6.6640625" style="199" customWidth="1"/>
    <col min="13354" max="13568" width="8.88671875" style="199"/>
    <col min="13569" max="13569" width="3.109375" style="199" customWidth="1"/>
    <col min="13570" max="13570" width="12.6640625" style="199" customWidth="1"/>
    <col min="13571" max="13571" width="0" style="199" hidden="1" customWidth="1"/>
    <col min="13572" max="13572" width="7.88671875" style="199" bestFit="1" customWidth="1"/>
    <col min="13573" max="13573" width="8" style="199" customWidth="1"/>
    <col min="13574" max="13574" width="7" style="199" customWidth="1"/>
    <col min="13575" max="13576" width="6.6640625" style="199" customWidth="1"/>
    <col min="13577" max="13577" width="7.5546875" style="199" customWidth="1"/>
    <col min="13578" max="13579" width="6.6640625" style="199" customWidth="1"/>
    <col min="13580" max="13580" width="7.88671875" style="199" customWidth="1"/>
    <col min="13581" max="13582" width="6.6640625" style="199" customWidth="1"/>
    <col min="13583" max="13583" width="7.88671875" style="199" customWidth="1"/>
    <col min="13584" max="13585" width="6.6640625" style="199" customWidth="1"/>
    <col min="13586" max="13586" width="8.33203125" style="199" customWidth="1"/>
    <col min="13587" max="13588" width="6.6640625" style="199" customWidth="1"/>
    <col min="13589" max="13589" width="7.44140625" style="199" customWidth="1"/>
    <col min="13590" max="13591" width="6.6640625" style="199" customWidth="1"/>
    <col min="13592" max="13592" width="7.88671875" style="199" customWidth="1"/>
    <col min="13593" max="13594" width="6.6640625" style="199" customWidth="1"/>
    <col min="13595" max="13595" width="7.5546875" style="199" customWidth="1"/>
    <col min="13596" max="13597" width="6.6640625" style="199" customWidth="1"/>
    <col min="13598" max="13598" width="7.6640625" style="199" customWidth="1"/>
    <col min="13599" max="13600" width="6.6640625" style="199" customWidth="1"/>
    <col min="13601" max="13601" width="8" style="199" customWidth="1"/>
    <col min="13602" max="13603" width="6.6640625" style="199" customWidth="1"/>
    <col min="13604" max="13604" width="7.5546875" style="199" customWidth="1"/>
    <col min="13605" max="13606" width="6.6640625" style="199" customWidth="1"/>
    <col min="13607" max="13607" width="7" style="199" customWidth="1"/>
    <col min="13608" max="13609" width="6.6640625" style="199" customWidth="1"/>
    <col min="13610" max="13824" width="8.88671875" style="199"/>
    <col min="13825" max="13825" width="3.109375" style="199" customWidth="1"/>
    <col min="13826" max="13826" width="12.6640625" style="199" customWidth="1"/>
    <col min="13827" max="13827" width="0" style="199" hidden="1" customWidth="1"/>
    <col min="13828" max="13828" width="7.88671875" style="199" bestFit="1" customWidth="1"/>
    <col min="13829" max="13829" width="8" style="199" customWidth="1"/>
    <col min="13830" max="13830" width="7" style="199" customWidth="1"/>
    <col min="13831" max="13832" width="6.6640625" style="199" customWidth="1"/>
    <col min="13833" max="13833" width="7.5546875" style="199" customWidth="1"/>
    <col min="13834" max="13835" width="6.6640625" style="199" customWidth="1"/>
    <col min="13836" max="13836" width="7.88671875" style="199" customWidth="1"/>
    <col min="13837" max="13838" width="6.6640625" style="199" customWidth="1"/>
    <col min="13839" max="13839" width="7.88671875" style="199" customWidth="1"/>
    <col min="13840" max="13841" width="6.6640625" style="199" customWidth="1"/>
    <col min="13842" max="13842" width="8.33203125" style="199" customWidth="1"/>
    <col min="13843" max="13844" width="6.6640625" style="199" customWidth="1"/>
    <col min="13845" max="13845" width="7.44140625" style="199" customWidth="1"/>
    <col min="13846" max="13847" width="6.6640625" style="199" customWidth="1"/>
    <col min="13848" max="13848" width="7.88671875" style="199" customWidth="1"/>
    <col min="13849" max="13850" width="6.6640625" style="199" customWidth="1"/>
    <col min="13851" max="13851" width="7.5546875" style="199" customWidth="1"/>
    <col min="13852" max="13853" width="6.6640625" style="199" customWidth="1"/>
    <col min="13854" max="13854" width="7.6640625" style="199" customWidth="1"/>
    <col min="13855" max="13856" width="6.6640625" style="199" customWidth="1"/>
    <col min="13857" max="13857" width="8" style="199" customWidth="1"/>
    <col min="13858" max="13859" width="6.6640625" style="199" customWidth="1"/>
    <col min="13860" max="13860" width="7.5546875" style="199" customWidth="1"/>
    <col min="13861" max="13862" width="6.6640625" style="199" customWidth="1"/>
    <col min="13863" max="13863" width="7" style="199" customWidth="1"/>
    <col min="13864" max="13865" width="6.6640625" style="199" customWidth="1"/>
    <col min="13866" max="14080" width="8.88671875" style="199"/>
    <col min="14081" max="14081" width="3.109375" style="199" customWidth="1"/>
    <col min="14082" max="14082" width="12.6640625" style="199" customWidth="1"/>
    <col min="14083" max="14083" width="0" style="199" hidden="1" customWidth="1"/>
    <col min="14084" max="14084" width="7.88671875" style="199" bestFit="1" customWidth="1"/>
    <col min="14085" max="14085" width="8" style="199" customWidth="1"/>
    <col min="14086" max="14086" width="7" style="199" customWidth="1"/>
    <col min="14087" max="14088" width="6.6640625" style="199" customWidth="1"/>
    <col min="14089" max="14089" width="7.5546875" style="199" customWidth="1"/>
    <col min="14090" max="14091" width="6.6640625" style="199" customWidth="1"/>
    <col min="14092" max="14092" width="7.88671875" style="199" customWidth="1"/>
    <col min="14093" max="14094" width="6.6640625" style="199" customWidth="1"/>
    <col min="14095" max="14095" width="7.88671875" style="199" customWidth="1"/>
    <col min="14096" max="14097" width="6.6640625" style="199" customWidth="1"/>
    <col min="14098" max="14098" width="8.33203125" style="199" customWidth="1"/>
    <col min="14099" max="14100" width="6.6640625" style="199" customWidth="1"/>
    <col min="14101" max="14101" width="7.44140625" style="199" customWidth="1"/>
    <col min="14102" max="14103" width="6.6640625" style="199" customWidth="1"/>
    <col min="14104" max="14104" width="7.88671875" style="199" customWidth="1"/>
    <col min="14105" max="14106" width="6.6640625" style="199" customWidth="1"/>
    <col min="14107" max="14107" width="7.5546875" style="199" customWidth="1"/>
    <col min="14108" max="14109" width="6.6640625" style="199" customWidth="1"/>
    <col min="14110" max="14110" width="7.6640625" style="199" customWidth="1"/>
    <col min="14111" max="14112" width="6.6640625" style="199" customWidth="1"/>
    <col min="14113" max="14113" width="8" style="199" customWidth="1"/>
    <col min="14114" max="14115" width="6.6640625" style="199" customWidth="1"/>
    <col min="14116" max="14116" width="7.5546875" style="199" customWidth="1"/>
    <col min="14117" max="14118" width="6.6640625" style="199" customWidth="1"/>
    <col min="14119" max="14119" width="7" style="199" customWidth="1"/>
    <col min="14120" max="14121" width="6.6640625" style="199" customWidth="1"/>
    <col min="14122" max="14336" width="8.88671875" style="199"/>
    <col min="14337" max="14337" width="3.109375" style="199" customWidth="1"/>
    <col min="14338" max="14338" width="12.6640625" style="199" customWidth="1"/>
    <col min="14339" max="14339" width="0" style="199" hidden="1" customWidth="1"/>
    <col min="14340" max="14340" width="7.88671875" style="199" bestFit="1" customWidth="1"/>
    <col min="14341" max="14341" width="8" style="199" customWidth="1"/>
    <col min="14342" max="14342" width="7" style="199" customWidth="1"/>
    <col min="14343" max="14344" width="6.6640625" style="199" customWidth="1"/>
    <col min="14345" max="14345" width="7.5546875" style="199" customWidth="1"/>
    <col min="14346" max="14347" width="6.6640625" style="199" customWidth="1"/>
    <col min="14348" max="14348" width="7.88671875" style="199" customWidth="1"/>
    <col min="14349" max="14350" width="6.6640625" style="199" customWidth="1"/>
    <col min="14351" max="14351" width="7.88671875" style="199" customWidth="1"/>
    <col min="14352" max="14353" width="6.6640625" style="199" customWidth="1"/>
    <col min="14354" max="14354" width="8.33203125" style="199" customWidth="1"/>
    <col min="14355" max="14356" width="6.6640625" style="199" customWidth="1"/>
    <col min="14357" max="14357" width="7.44140625" style="199" customWidth="1"/>
    <col min="14358" max="14359" width="6.6640625" style="199" customWidth="1"/>
    <col min="14360" max="14360" width="7.88671875" style="199" customWidth="1"/>
    <col min="14361" max="14362" width="6.6640625" style="199" customWidth="1"/>
    <col min="14363" max="14363" width="7.5546875" style="199" customWidth="1"/>
    <col min="14364" max="14365" width="6.6640625" style="199" customWidth="1"/>
    <col min="14366" max="14366" width="7.6640625" style="199" customWidth="1"/>
    <col min="14367" max="14368" width="6.6640625" style="199" customWidth="1"/>
    <col min="14369" max="14369" width="8" style="199" customWidth="1"/>
    <col min="14370" max="14371" width="6.6640625" style="199" customWidth="1"/>
    <col min="14372" max="14372" width="7.5546875" style="199" customWidth="1"/>
    <col min="14373" max="14374" width="6.6640625" style="199" customWidth="1"/>
    <col min="14375" max="14375" width="7" style="199" customWidth="1"/>
    <col min="14376" max="14377" width="6.6640625" style="199" customWidth="1"/>
    <col min="14378" max="14592" width="8.88671875" style="199"/>
    <col min="14593" max="14593" width="3.109375" style="199" customWidth="1"/>
    <col min="14594" max="14594" width="12.6640625" style="199" customWidth="1"/>
    <col min="14595" max="14595" width="0" style="199" hidden="1" customWidth="1"/>
    <col min="14596" max="14596" width="7.88671875" style="199" bestFit="1" customWidth="1"/>
    <col min="14597" max="14597" width="8" style="199" customWidth="1"/>
    <col min="14598" max="14598" width="7" style="199" customWidth="1"/>
    <col min="14599" max="14600" width="6.6640625" style="199" customWidth="1"/>
    <col min="14601" max="14601" width="7.5546875" style="199" customWidth="1"/>
    <col min="14602" max="14603" width="6.6640625" style="199" customWidth="1"/>
    <col min="14604" max="14604" width="7.88671875" style="199" customWidth="1"/>
    <col min="14605" max="14606" width="6.6640625" style="199" customWidth="1"/>
    <col min="14607" max="14607" width="7.88671875" style="199" customWidth="1"/>
    <col min="14608" max="14609" width="6.6640625" style="199" customWidth="1"/>
    <col min="14610" max="14610" width="8.33203125" style="199" customWidth="1"/>
    <col min="14611" max="14612" width="6.6640625" style="199" customWidth="1"/>
    <col min="14613" max="14613" width="7.44140625" style="199" customWidth="1"/>
    <col min="14614" max="14615" width="6.6640625" style="199" customWidth="1"/>
    <col min="14616" max="14616" width="7.88671875" style="199" customWidth="1"/>
    <col min="14617" max="14618" width="6.6640625" style="199" customWidth="1"/>
    <col min="14619" max="14619" width="7.5546875" style="199" customWidth="1"/>
    <col min="14620" max="14621" width="6.6640625" style="199" customWidth="1"/>
    <col min="14622" max="14622" width="7.6640625" style="199" customWidth="1"/>
    <col min="14623" max="14624" width="6.6640625" style="199" customWidth="1"/>
    <col min="14625" max="14625" width="8" style="199" customWidth="1"/>
    <col min="14626" max="14627" width="6.6640625" style="199" customWidth="1"/>
    <col min="14628" max="14628" width="7.5546875" style="199" customWidth="1"/>
    <col min="14629" max="14630" width="6.6640625" style="199" customWidth="1"/>
    <col min="14631" max="14631" width="7" style="199" customWidth="1"/>
    <col min="14632" max="14633" width="6.6640625" style="199" customWidth="1"/>
    <col min="14634" max="14848" width="8.88671875" style="199"/>
    <col min="14849" max="14849" width="3.109375" style="199" customWidth="1"/>
    <col min="14850" max="14850" width="12.6640625" style="199" customWidth="1"/>
    <col min="14851" max="14851" width="0" style="199" hidden="1" customWidth="1"/>
    <col min="14852" max="14852" width="7.88671875" style="199" bestFit="1" customWidth="1"/>
    <col min="14853" max="14853" width="8" style="199" customWidth="1"/>
    <col min="14854" max="14854" width="7" style="199" customWidth="1"/>
    <col min="14855" max="14856" width="6.6640625" style="199" customWidth="1"/>
    <col min="14857" max="14857" width="7.5546875" style="199" customWidth="1"/>
    <col min="14858" max="14859" width="6.6640625" style="199" customWidth="1"/>
    <col min="14860" max="14860" width="7.88671875" style="199" customWidth="1"/>
    <col min="14861" max="14862" width="6.6640625" style="199" customWidth="1"/>
    <col min="14863" max="14863" width="7.88671875" style="199" customWidth="1"/>
    <col min="14864" max="14865" width="6.6640625" style="199" customWidth="1"/>
    <col min="14866" max="14866" width="8.33203125" style="199" customWidth="1"/>
    <col min="14867" max="14868" width="6.6640625" style="199" customWidth="1"/>
    <col min="14869" max="14869" width="7.44140625" style="199" customWidth="1"/>
    <col min="14870" max="14871" width="6.6640625" style="199" customWidth="1"/>
    <col min="14872" max="14872" width="7.88671875" style="199" customWidth="1"/>
    <col min="14873" max="14874" width="6.6640625" style="199" customWidth="1"/>
    <col min="14875" max="14875" width="7.5546875" style="199" customWidth="1"/>
    <col min="14876" max="14877" width="6.6640625" style="199" customWidth="1"/>
    <col min="14878" max="14878" width="7.6640625" style="199" customWidth="1"/>
    <col min="14879" max="14880" width="6.6640625" style="199" customWidth="1"/>
    <col min="14881" max="14881" width="8" style="199" customWidth="1"/>
    <col min="14882" max="14883" width="6.6640625" style="199" customWidth="1"/>
    <col min="14884" max="14884" width="7.5546875" style="199" customWidth="1"/>
    <col min="14885" max="14886" width="6.6640625" style="199" customWidth="1"/>
    <col min="14887" max="14887" width="7" style="199" customWidth="1"/>
    <col min="14888" max="14889" width="6.6640625" style="199" customWidth="1"/>
    <col min="14890" max="15104" width="8.88671875" style="199"/>
    <col min="15105" max="15105" width="3.109375" style="199" customWidth="1"/>
    <col min="15106" max="15106" width="12.6640625" style="199" customWidth="1"/>
    <col min="15107" max="15107" width="0" style="199" hidden="1" customWidth="1"/>
    <col min="15108" max="15108" width="7.88671875" style="199" bestFit="1" customWidth="1"/>
    <col min="15109" max="15109" width="8" style="199" customWidth="1"/>
    <col min="15110" max="15110" width="7" style="199" customWidth="1"/>
    <col min="15111" max="15112" width="6.6640625" style="199" customWidth="1"/>
    <col min="15113" max="15113" width="7.5546875" style="199" customWidth="1"/>
    <col min="15114" max="15115" width="6.6640625" style="199" customWidth="1"/>
    <col min="15116" max="15116" width="7.88671875" style="199" customWidth="1"/>
    <col min="15117" max="15118" width="6.6640625" style="199" customWidth="1"/>
    <col min="15119" max="15119" width="7.88671875" style="199" customWidth="1"/>
    <col min="15120" max="15121" width="6.6640625" style="199" customWidth="1"/>
    <col min="15122" max="15122" width="8.33203125" style="199" customWidth="1"/>
    <col min="15123" max="15124" width="6.6640625" style="199" customWidth="1"/>
    <col min="15125" max="15125" width="7.44140625" style="199" customWidth="1"/>
    <col min="15126" max="15127" width="6.6640625" style="199" customWidth="1"/>
    <col min="15128" max="15128" width="7.88671875" style="199" customWidth="1"/>
    <col min="15129" max="15130" width="6.6640625" style="199" customWidth="1"/>
    <col min="15131" max="15131" width="7.5546875" style="199" customWidth="1"/>
    <col min="15132" max="15133" width="6.6640625" style="199" customWidth="1"/>
    <col min="15134" max="15134" width="7.6640625" style="199" customWidth="1"/>
    <col min="15135" max="15136" width="6.6640625" style="199" customWidth="1"/>
    <col min="15137" max="15137" width="8" style="199" customWidth="1"/>
    <col min="15138" max="15139" width="6.6640625" style="199" customWidth="1"/>
    <col min="15140" max="15140" width="7.5546875" style="199" customWidth="1"/>
    <col min="15141" max="15142" width="6.6640625" style="199" customWidth="1"/>
    <col min="15143" max="15143" width="7" style="199" customWidth="1"/>
    <col min="15144" max="15145" width="6.6640625" style="199" customWidth="1"/>
    <col min="15146" max="15360" width="8.88671875" style="199"/>
    <col min="15361" max="15361" width="3.109375" style="199" customWidth="1"/>
    <col min="15362" max="15362" width="12.6640625" style="199" customWidth="1"/>
    <col min="15363" max="15363" width="0" style="199" hidden="1" customWidth="1"/>
    <col min="15364" max="15364" width="7.88671875" style="199" bestFit="1" customWidth="1"/>
    <col min="15365" max="15365" width="8" style="199" customWidth="1"/>
    <col min="15366" max="15366" width="7" style="199" customWidth="1"/>
    <col min="15367" max="15368" width="6.6640625" style="199" customWidth="1"/>
    <col min="15369" max="15369" width="7.5546875" style="199" customWidth="1"/>
    <col min="15370" max="15371" width="6.6640625" style="199" customWidth="1"/>
    <col min="15372" max="15372" width="7.88671875" style="199" customWidth="1"/>
    <col min="15373" max="15374" width="6.6640625" style="199" customWidth="1"/>
    <col min="15375" max="15375" width="7.88671875" style="199" customWidth="1"/>
    <col min="15376" max="15377" width="6.6640625" style="199" customWidth="1"/>
    <col min="15378" max="15378" width="8.33203125" style="199" customWidth="1"/>
    <col min="15379" max="15380" width="6.6640625" style="199" customWidth="1"/>
    <col min="15381" max="15381" width="7.44140625" style="199" customWidth="1"/>
    <col min="15382" max="15383" width="6.6640625" style="199" customWidth="1"/>
    <col min="15384" max="15384" width="7.88671875" style="199" customWidth="1"/>
    <col min="15385" max="15386" width="6.6640625" style="199" customWidth="1"/>
    <col min="15387" max="15387" width="7.5546875" style="199" customWidth="1"/>
    <col min="15388" max="15389" width="6.6640625" style="199" customWidth="1"/>
    <col min="15390" max="15390" width="7.6640625" style="199" customWidth="1"/>
    <col min="15391" max="15392" width="6.6640625" style="199" customWidth="1"/>
    <col min="15393" max="15393" width="8" style="199" customWidth="1"/>
    <col min="15394" max="15395" width="6.6640625" style="199" customWidth="1"/>
    <col min="15396" max="15396" width="7.5546875" style="199" customWidth="1"/>
    <col min="15397" max="15398" width="6.6640625" style="199" customWidth="1"/>
    <col min="15399" max="15399" width="7" style="199" customWidth="1"/>
    <col min="15400" max="15401" width="6.6640625" style="199" customWidth="1"/>
    <col min="15402" max="15616" width="8.88671875" style="199"/>
    <col min="15617" max="15617" width="3.109375" style="199" customWidth="1"/>
    <col min="15618" max="15618" width="12.6640625" style="199" customWidth="1"/>
    <col min="15619" max="15619" width="0" style="199" hidden="1" customWidth="1"/>
    <col min="15620" max="15620" width="7.88671875" style="199" bestFit="1" customWidth="1"/>
    <col min="15621" max="15621" width="8" style="199" customWidth="1"/>
    <col min="15622" max="15622" width="7" style="199" customWidth="1"/>
    <col min="15623" max="15624" width="6.6640625" style="199" customWidth="1"/>
    <col min="15625" max="15625" width="7.5546875" style="199" customWidth="1"/>
    <col min="15626" max="15627" width="6.6640625" style="199" customWidth="1"/>
    <col min="15628" max="15628" width="7.88671875" style="199" customWidth="1"/>
    <col min="15629" max="15630" width="6.6640625" style="199" customWidth="1"/>
    <col min="15631" max="15631" width="7.88671875" style="199" customWidth="1"/>
    <col min="15632" max="15633" width="6.6640625" style="199" customWidth="1"/>
    <col min="15634" max="15634" width="8.33203125" style="199" customWidth="1"/>
    <col min="15635" max="15636" width="6.6640625" style="199" customWidth="1"/>
    <col min="15637" max="15637" width="7.44140625" style="199" customWidth="1"/>
    <col min="15638" max="15639" width="6.6640625" style="199" customWidth="1"/>
    <col min="15640" max="15640" width="7.88671875" style="199" customWidth="1"/>
    <col min="15641" max="15642" width="6.6640625" style="199" customWidth="1"/>
    <col min="15643" max="15643" width="7.5546875" style="199" customWidth="1"/>
    <col min="15644" max="15645" width="6.6640625" style="199" customWidth="1"/>
    <col min="15646" max="15646" width="7.6640625" style="199" customWidth="1"/>
    <col min="15647" max="15648" width="6.6640625" style="199" customWidth="1"/>
    <col min="15649" max="15649" width="8" style="199" customWidth="1"/>
    <col min="15650" max="15651" width="6.6640625" style="199" customWidth="1"/>
    <col min="15652" max="15652" width="7.5546875" style="199" customWidth="1"/>
    <col min="15653" max="15654" width="6.6640625" style="199" customWidth="1"/>
    <col min="15655" max="15655" width="7" style="199" customWidth="1"/>
    <col min="15656" max="15657" width="6.6640625" style="199" customWidth="1"/>
    <col min="15658" max="15872" width="8.88671875" style="199"/>
    <col min="15873" max="15873" width="3.109375" style="199" customWidth="1"/>
    <col min="15874" max="15874" width="12.6640625" style="199" customWidth="1"/>
    <col min="15875" max="15875" width="0" style="199" hidden="1" customWidth="1"/>
    <col min="15876" max="15876" width="7.88671875" style="199" bestFit="1" customWidth="1"/>
    <col min="15877" max="15877" width="8" style="199" customWidth="1"/>
    <col min="15878" max="15878" width="7" style="199" customWidth="1"/>
    <col min="15879" max="15880" width="6.6640625" style="199" customWidth="1"/>
    <col min="15881" max="15881" width="7.5546875" style="199" customWidth="1"/>
    <col min="15882" max="15883" width="6.6640625" style="199" customWidth="1"/>
    <col min="15884" max="15884" width="7.88671875" style="199" customWidth="1"/>
    <col min="15885" max="15886" width="6.6640625" style="199" customWidth="1"/>
    <col min="15887" max="15887" width="7.88671875" style="199" customWidth="1"/>
    <col min="15888" max="15889" width="6.6640625" style="199" customWidth="1"/>
    <col min="15890" max="15890" width="8.33203125" style="199" customWidth="1"/>
    <col min="15891" max="15892" width="6.6640625" style="199" customWidth="1"/>
    <col min="15893" max="15893" width="7.44140625" style="199" customWidth="1"/>
    <col min="15894" max="15895" width="6.6640625" style="199" customWidth="1"/>
    <col min="15896" max="15896" width="7.88671875" style="199" customWidth="1"/>
    <col min="15897" max="15898" width="6.6640625" style="199" customWidth="1"/>
    <col min="15899" max="15899" width="7.5546875" style="199" customWidth="1"/>
    <col min="15900" max="15901" width="6.6640625" style="199" customWidth="1"/>
    <col min="15902" max="15902" width="7.6640625" style="199" customWidth="1"/>
    <col min="15903" max="15904" width="6.6640625" style="199" customWidth="1"/>
    <col min="15905" max="15905" width="8" style="199" customWidth="1"/>
    <col min="15906" max="15907" width="6.6640625" style="199" customWidth="1"/>
    <col min="15908" max="15908" width="7.5546875" style="199" customWidth="1"/>
    <col min="15909" max="15910" width="6.6640625" style="199" customWidth="1"/>
    <col min="15911" max="15911" width="7" style="199" customWidth="1"/>
    <col min="15912" max="15913" width="6.6640625" style="199" customWidth="1"/>
    <col min="15914" max="16128" width="8.88671875" style="199"/>
    <col min="16129" max="16129" width="3.109375" style="199" customWidth="1"/>
    <col min="16130" max="16130" width="12.6640625" style="199" customWidth="1"/>
    <col min="16131" max="16131" width="0" style="199" hidden="1" customWidth="1"/>
    <col min="16132" max="16132" width="7.88671875" style="199" bestFit="1" customWidth="1"/>
    <col min="16133" max="16133" width="8" style="199" customWidth="1"/>
    <col min="16134" max="16134" width="7" style="199" customWidth="1"/>
    <col min="16135" max="16136" width="6.6640625" style="199" customWidth="1"/>
    <col min="16137" max="16137" width="7.5546875" style="199" customWidth="1"/>
    <col min="16138" max="16139" width="6.6640625" style="199" customWidth="1"/>
    <col min="16140" max="16140" width="7.88671875" style="199" customWidth="1"/>
    <col min="16141" max="16142" width="6.6640625" style="199" customWidth="1"/>
    <col min="16143" max="16143" width="7.88671875" style="199" customWidth="1"/>
    <col min="16144" max="16145" width="6.6640625" style="199" customWidth="1"/>
    <col min="16146" max="16146" width="8.33203125" style="199" customWidth="1"/>
    <col min="16147" max="16148" width="6.6640625" style="199" customWidth="1"/>
    <col min="16149" max="16149" width="7.44140625" style="199" customWidth="1"/>
    <col min="16150" max="16151" width="6.6640625" style="199" customWidth="1"/>
    <col min="16152" max="16152" width="7.88671875" style="199" customWidth="1"/>
    <col min="16153" max="16154" width="6.6640625" style="199" customWidth="1"/>
    <col min="16155" max="16155" width="7.5546875" style="199" customWidth="1"/>
    <col min="16156" max="16157" width="6.6640625" style="199" customWidth="1"/>
    <col min="16158" max="16158" width="7.6640625" style="199" customWidth="1"/>
    <col min="16159" max="16160" width="6.6640625" style="199" customWidth="1"/>
    <col min="16161" max="16161" width="8" style="199" customWidth="1"/>
    <col min="16162" max="16163" width="6.6640625" style="199" customWidth="1"/>
    <col min="16164" max="16164" width="7.5546875" style="199" customWidth="1"/>
    <col min="16165" max="16166" width="6.6640625" style="199" customWidth="1"/>
    <col min="16167" max="16167" width="7" style="199" customWidth="1"/>
    <col min="16168" max="16169" width="6.6640625" style="199" customWidth="1"/>
    <col min="16170" max="16384" width="8.88671875" style="199"/>
  </cols>
  <sheetData>
    <row r="1" spans="1:41" ht="15.6" x14ac:dyDescent="0.25">
      <c r="A1" s="106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200"/>
      <c r="AG1" s="562" t="s">
        <v>997</v>
      </c>
      <c r="AH1" s="563"/>
      <c r="AI1" s="563"/>
      <c r="AJ1" s="563"/>
      <c r="AK1" s="563"/>
      <c r="AL1" s="563"/>
      <c r="AM1" s="563"/>
      <c r="AN1" s="563"/>
      <c r="AO1" s="563"/>
    </row>
    <row r="2" spans="1:41" ht="15.6" x14ac:dyDescent="0.25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562" t="s">
        <v>998</v>
      </c>
      <c r="AH2" s="563"/>
      <c r="AI2" s="563"/>
      <c r="AJ2" s="563"/>
      <c r="AK2" s="563"/>
      <c r="AL2" s="563"/>
      <c r="AM2" s="563"/>
      <c r="AN2" s="563"/>
      <c r="AO2" s="563"/>
    </row>
    <row r="3" spans="1:41" ht="15.6" x14ac:dyDescent="0.25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564"/>
      <c r="N3" s="564"/>
      <c r="O3" s="564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562" t="s">
        <v>999</v>
      </c>
      <c r="AH3" s="563"/>
      <c r="AI3" s="563"/>
      <c r="AJ3" s="563"/>
      <c r="AK3" s="563"/>
      <c r="AL3" s="563"/>
      <c r="AM3" s="563"/>
      <c r="AN3" s="563"/>
      <c r="AO3" s="563"/>
    </row>
    <row r="4" spans="1:41" s="200" customFormat="1" x14ac:dyDescent="0.25">
      <c r="M4" s="564"/>
      <c r="N4" s="564"/>
      <c r="O4" s="564"/>
    </row>
    <row r="5" spans="1:41" s="107" customFormat="1" ht="15.6" x14ac:dyDescent="0.3">
      <c r="A5" s="565" t="s">
        <v>547</v>
      </c>
      <c r="B5" s="566"/>
      <c r="C5" s="566"/>
      <c r="D5" s="566"/>
      <c r="E5" s="566"/>
      <c r="F5" s="566"/>
      <c r="G5" s="566"/>
      <c r="H5" s="566"/>
      <c r="I5" s="566"/>
      <c r="J5" s="566"/>
      <c r="K5" s="566"/>
      <c r="L5" s="566"/>
      <c r="M5" s="566"/>
      <c r="N5" s="566"/>
      <c r="O5" s="566"/>
      <c r="P5" s="566"/>
      <c r="Q5" s="566"/>
      <c r="R5" s="566"/>
      <c r="S5" s="566"/>
      <c r="T5" s="566"/>
      <c r="U5" s="566"/>
      <c r="V5" s="566"/>
      <c r="W5" s="566"/>
      <c r="X5" s="566"/>
      <c r="Y5" s="566"/>
      <c r="Z5" s="566"/>
      <c r="AA5" s="566"/>
      <c r="AB5" s="566"/>
      <c r="AC5" s="566"/>
      <c r="AD5" s="566"/>
      <c r="AE5" s="566"/>
      <c r="AF5" s="566"/>
      <c r="AG5" s="566"/>
      <c r="AH5" s="566"/>
      <c r="AI5" s="566"/>
      <c r="AJ5" s="566"/>
      <c r="AK5" s="566"/>
      <c r="AL5" s="566"/>
      <c r="AM5" s="566"/>
      <c r="AN5" s="566"/>
      <c r="AO5" s="566"/>
    </row>
    <row r="6" spans="1:41" s="107" customFormat="1" ht="16.2" thickBot="1" x14ac:dyDescent="0.35">
      <c r="AH6" s="561" t="s">
        <v>493</v>
      </c>
      <c r="AI6" s="561"/>
      <c r="AJ6" s="561"/>
      <c r="AK6" s="561"/>
      <c r="AL6" s="561"/>
      <c r="AM6" s="561"/>
    </row>
    <row r="7" spans="1:41" s="200" customFormat="1" ht="13.8" thickBot="1" x14ac:dyDescent="0.3">
      <c r="A7" s="512" t="s">
        <v>494</v>
      </c>
      <c r="B7" s="554" t="s">
        <v>495</v>
      </c>
      <c r="C7" s="555"/>
      <c r="D7" s="108" t="s">
        <v>496</v>
      </c>
      <c r="E7" s="109" t="s">
        <v>497</v>
      </c>
      <c r="F7" s="505" t="s">
        <v>498</v>
      </c>
      <c r="G7" s="506"/>
      <c r="H7" s="506"/>
      <c r="I7" s="505" t="s">
        <v>499</v>
      </c>
      <c r="J7" s="506"/>
      <c r="K7" s="506"/>
      <c r="L7" s="505" t="s">
        <v>500</v>
      </c>
      <c r="M7" s="506"/>
      <c r="N7" s="506"/>
      <c r="O7" s="505" t="s">
        <v>501</v>
      </c>
      <c r="P7" s="506"/>
      <c r="Q7" s="506"/>
      <c r="R7" s="505" t="s">
        <v>502</v>
      </c>
      <c r="S7" s="506"/>
      <c r="T7" s="506"/>
      <c r="U7" s="505" t="s">
        <v>503</v>
      </c>
      <c r="V7" s="506"/>
      <c r="W7" s="506"/>
      <c r="X7" s="505" t="s">
        <v>504</v>
      </c>
      <c r="Y7" s="506"/>
      <c r="Z7" s="506"/>
      <c r="AA7" s="505" t="s">
        <v>505</v>
      </c>
      <c r="AB7" s="506"/>
      <c r="AC7" s="506"/>
      <c r="AD7" s="505" t="s">
        <v>506</v>
      </c>
      <c r="AE7" s="506"/>
      <c r="AF7" s="506"/>
      <c r="AG7" s="505" t="s">
        <v>507</v>
      </c>
      <c r="AH7" s="506"/>
      <c r="AI7" s="506"/>
      <c r="AJ7" s="505" t="s">
        <v>508</v>
      </c>
      <c r="AK7" s="506"/>
      <c r="AL7" s="506"/>
      <c r="AM7" s="505" t="s">
        <v>509</v>
      </c>
      <c r="AN7" s="506"/>
      <c r="AO7" s="556"/>
    </row>
    <row r="8" spans="1:41" s="200" customFormat="1" ht="13.8" thickBot="1" x14ac:dyDescent="0.3">
      <c r="A8" s="553"/>
      <c r="B8" s="557" t="s">
        <v>510</v>
      </c>
      <c r="C8" s="558"/>
      <c r="D8" s="110" t="s">
        <v>511</v>
      </c>
      <c r="E8" s="111" t="s">
        <v>512</v>
      </c>
      <c r="F8" s="202" t="s">
        <v>513</v>
      </c>
      <c r="G8" s="203" t="s">
        <v>514</v>
      </c>
      <c r="H8" s="203" t="s">
        <v>515</v>
      </c>
      <c r="I8" s="202" t="s">
        <v>513</v>
      </c>
      <c r="J8" s="203" t="s">
        <v>514</v>
      </c>
      <c r="K8" s="203" t="s">
        <v>515</v>
      </c>
      <c r="L8" s="202" t="s">
        <v>513</v>
      </c>
      <c r="M8" s="203" t="s">
        <v>514</v>
      </c>
      <c r="N8" s="203" t="s">
        <v>515</v>
      </c>
      <c r="O8" s="202" t="s">
        <v>513</v>
      </c>
      <c r="P8" s="203" t="s">
        <v>514</v>
      </c>
      <c r="Q8" s="203" t="s">
        <v>515</v>
      </c>
      <c r="R8" s="202" t="s">
        <v>513</v>
      </c>
      <c r="S8" s="203" t="s">
        <v>514</v>
      </c>
      <c r="T8" s="203" t="s">
        <v>515</v>
      </c>
      <c r="U8" s="202" t="s">
        <v>513</v>
      </c>
      <c r="V8" s="203" t="s">
        <v>514</v>
      </c>
      <c r="W8" s="203" t="s">
        <v>515</v>
      </c>
      <c r="X8" s="202" t="s">
        <v>513</v>
      </c>
      <c r="Y8" s="203" t="s">
        <v>514</v>
      </c>
      <c r="Z8" s="203" t="s">
        <v>515</v>
      </c>
      <c r="AA8" s="202" t="s">
        <v>513</v>
      </c>
      <c r="AB8" s="203" t="s">
        <v>514</v>
      </c>
      <c r="AC8" s="203" t="s">
        <v>515</v>
      </c>
      <c r="AD8" s="202" t="s">
        <v>513</v>
      </c>
      <c r="AE8" s="203" t="s">
        <v>514</v>
      </c>
      <c r="AF8" s="203" t="s">
        <v>515</v>
      </c>
      <c r="AG8" s="202" t="s">
        <v>513</v>
      </c>
      <c r="AH8" s="203" t="s">
        <v>514</v>
      </c>
      <c r="AI8" s="203" t="s">
        <v>515</v>
      </c>
      <c r="AJ8" s="202" t="s">
        <v>513</v>
      </c>
      <c r="AK8" s="203" t="s">
        <v>514</v>
      </c>
      <c r="AL8" s="203" t="s">
        <v>515</v>
      </c>
      <c r="AM8" s="202" t="s">
        <v>513</v>
      </c>
      <c r="AN8" s="203" t="s">
        <v>514</v>
      </c>
      <c r="AO8" s="204" t="s">
        <v>515</v>
      </c>
    </row>
    <row r="9" spans="1:41" s="200" customFormat="1" ht="13.8" thickBot="1" x14ac:dyDescent="0.3">
      <c r="A9" s="553"/>
      <c r="B9" s="534" t="s">
        <v>516</v>
      </c>
      <c r="C9" s="535"/>
      <c r="D9" s="112"/>
      <c r="E9" s="113" t="s">
        <v>517</v>
      </c>
      <c r="F9" s="114" t="s">
        <v>25</v>
      </c>
      <c r="G9" s="115" t="s">
        <v>518</v>
      </c>
      <c r="H9" s="115" t="s">
        <v>519</v>
      </c>
      <c r="I9" s="114" t="s">
        <v>25</v>
      </c>
      <c r="J9" s="115" t="s">
        <v>518</v>
      </c>
      <c r="K9" s="115" t="s">
        <v>519</v>
      </c>
      <c r="L9" s="114" t="s">
        <v>25</v>
      </c>
      <c r="M9" s="115" t="s">
        <v>518</v>
      </c>
      <c r="N9" s="115" t="s">
        <v>519</v>
      </c>
      <c r="O9" s="114" t="s">
        <v>25</v>
      </c>
      <c r="P9" s="115" t="s">
        <v>518</v>
      </c>
      <c r="Q9" s="115" t="s">
        <v>519</v>
      </c>
      <c r="R9" s="114" t="s">
        <v>25</v>
      </c>
      <c r="S9" s="115" t="s">
        <v>518</v>
      </c>
      <c r="T9" s="115" t="s">
        <v>519</v>
      </c>
      <c r="U9" s="114" t="s">
        <v>25</v>
      </c>
      <c r="V9" s="115" t="s">
        <v>518</v>
      </c>
      <c r="W9" s="115" t="s">
        <v>519</v>
      </c>
      <c r="X9" s="114" t="s">
        <v>25</v>
      </c>
      <c r="Y9" s="115" t="s">
        <v>518</v>
      </c>
      <c r="Z9" s="115" t="s">
        <v>519</v>
      </c>
      <c r="AA9" s="114" t="s">
        <v>25</v>
      </c>
      <c r="AB9" s="115" t="s">
        <v>518</v>
      </c>
      <c r="AC9" s="115" t="s">
        <v>519</v>
      </c>
      <c r="AD9" s="114" t="s">
        <v>25</v>
      </c>
      <c r="AE9" s="115" t="s">
        <v>518</v>
      </c>
      <c r="AF9" s="115" t="s">
        <v>519</v>
      </c>
      <c r="AG9" s="114" t="s">
        <v>25</v>
      </c>
      <c r="AH9" s="115" t="s">
        <v>518</v>
      </c>
      <c r="AI9" s="115" t="s">
        <v>519</v>
      </c>
      <c r="AJ9" s="114" t="s">
        <v>25</v>
      </c>
      <c r="AK9" s="115" t="s">
        <v>518</v>
      </c>
      <c r="AL9" s="115" t="s">
        <v>519</v>
      </c>
      <c r="AM9" s="114" t="s">
        <v>25</v>
      </c>
      <c r="AN9" s="115" t="s">
        <v>518</v>
      </c>
      <c r="AO9" s="116" t="s">
        <v>519</v>
      </c>
    </row>
    <row r="10" spans="1:41" s="200" customFormat="1" ht="13.8" thickBot="1" x14ac:dyDescent="0.3">
      <c r="A10" s="553"/>
      <c r="B10" s="580" t="s">
        <v>1010</v>
      </c>
      <c r="C10" s="127"/>
      <c r="D10" s="495">
        <v>10</v>
      </c>
      <c r="E10" s="117"/>
      <c r="F10" s="118"/>
      <c r="G10" s="119"/>
      <c r="H10" s="120"/>
      <c r="I10" s="118"/>
      <c r="J10" s="119"/>
      <c r="K10" s="120"/>
      <c r="L10" s="118"/>
      <c r="M10" s="119"/>
      <c r="N10" s="120"/>
      <c r="O10" s="118"/>
      <c r="P10" s="119"/>
      <c r="Q10" s="120"/>
      <c r="R10" s="118"/>
      <c r="S10" s="119"/>
      <c r="T10" s="120"/>
      <c r="U10" s="118"/>
      <c r="V10" s="119"/>
      <c r="W10" s="120"/>
      <c r="X10" s="118"/>
      <c r="Y10" s="119"/>
      <c r="Z10" s="120"/>
      <c r="AA10" s="118"/>
      <c r="AB10" s="119"/>
      <c r="AC10" s="120"/>
      <c r="AD10" s="118"/>
      <c r="AE10" s="119"/>
      <c r="AF10" s="120"/>
      <c r="AG10" s="118"/>
      <c r="AH10" s="119"/>
      <c r="AI10" s="120"/>
      <c r="AJ10" s="118"/>
      <c r="AK10" s="119"/>
      <c r="AL10" s="120"/>
      <c r="AM10" s="118"/>
      <c r="AN10" s="119"/>
      <c r="AO10" s="121"/>
    </row>
    <row r="11" spans="1:41" s="200" customFormat="1" ht="13.8" thickBot="1" x14ac:dyDescent="0.3">
      <c r="A11" s="553"/>
      <c r="B11" s="577"/>
      <c r="C11" s="124"/>
      <c r="D11" s="579"/>
      <c r="E11" s="122"/>
      <c r="F11" s="123"/>
      <c r="G11" s="124"/>
      <c r="H11" s="122"/>
      <c r="I11" s="123"/>
      <c r="J11" s="124"/>
      <c r="K11" s="122"/>
      <c r="L11" s="123"/>
      <c r="M11" s="124"/>
      <c r="N11" s="122"/>
      <c r="O11" s="123"/>
      <c r="P11" s="124"/>
      <c r="Q11" s="122"/>
      <c r="R11" s="123"/>
      <c r="S11" s="124"/>
      <c r="T11" s="122"/>
      <c r="U11" s="123"/>
      <c r="V11" s="124"/>
      <c r="W11" s="122"/>
      <c r="X11" s="123"/>
      <c r="Y11" s="124"/>
      <c r="Z11" s="122"/>
      <c r="AA11" s="123"/>
      <c r="AB11" s="124"/>
      <c r="AC11" s="122"/>
      <c r="AD11" s="123"/>
      <c r="AE11" s="124"/>
      <c r="AF11" s="122"/>
      <c r="AG11" s="123"/>
      <c r="AH11" s="124"/>
      <c r="AI11" s="122"/>
      <c r="AJ11" s="123"/>
      <c r="AK11" s="124"/>
      <c r="AL11" s="122"/>
      <c r="AM11" s="123"/>
      <c r="AN11" s="124"/>
      <c r="AO11" s="125"/>
    </row>
    <row r="12" spans="1:41" s="200" customFormat="1" ht="13.8" thickBot="1" x14ac:dyDescent="0.3">
      <c r="A12" s="553"/>
      <c r="B12" s="577"/>
      <c r="C12" s="124"/>
      <c r="D12" s="496"/>
      <c r="E12" s="122">
        <v>6</v>
      </c>
      <c r="F12" s="581">
        <v>22.794</v>
      </c>
      <c r="G12" s="582">
        <v>0.23499999999999999</v>
      </c>
      <c r="H12" s="583">
        <v>0.11700000000000001</v>
      </c>
      <c r="I12" s="581">
        <v>22.794</v>
      </c>
      <c r="J12" s="582">
        <v>0.23499999999999999</v>
      </c>
      <c r="K12" s="583">
        <v>0.11700000000000001</v>
      </c>
      <c r="L12" s="581">
        <v>22.794</v>
      </c>
      <c r="M12" s="582">
        <v>0.23499999999999999</v>
      </c>
      <c r="N12" s="583">
        <v>0.11700000000000001</v>
      </c>
      <c r="O12" s="581">
        <v>22.794</v>
      </c>
      <c r="P12" s="582">
        <v>0.23499999999999999</v>
      </c>
      <c r="Q12" s="583">
        <v>0.11700000000000001</v>
      </c>
      <c r="R12" s="581">
        <v>22.794</v>
      </c>
      <c r="S12" s="582">
        <v>0.23499999999999999</v>
      </c>
      <c r="T12" s="583">
        <v>0.11700000000000001</v>
      </c>
      <c r="U12" s="581">
        <v>22.794</v>
      </c>
      <c r="V12" s="582">
        <v>0.23499999999999999</v>
      </c>
      <c r="W12" s="583">
        <v>0.11700000000000001</v>
      </c>
      <c r="X12" s="581">
        <v>22.794</v>
      </c>
      <c r="Y12" s="582">
        <v>0.23499999999999999</v>
      </c>
      <c r="Z12" s="583">
        <v>0.11700000000000001</v>
      </c>
      <c r="AA12" s="581">
        <v>27.143999999999998</v>
      </c>
      <c r="AB12" s="582">
        <v>0.28000000000000003</v>
      </c>
      <c r="AC12" s="583">
        <v>0.14000000000000001</v>
      </c>
      <c r="AD12" s="581">
        <v>34.103999999999999</v>
      </c>
      <c r="AE12" s="582">
        <v>0.35099999999999998</v>
      </c>
      <c r="AF12" s="583">
        <v>0.17599999999999999</v>
      </c>
      <c r="AG12" s="581">
        <v>33.756</v>
      </c>
      <c r="AH12" s="582">
        <v>0.34799999999999998</v>
      </c>
      <c r="AI12" s="583">
        <v>0.17399999999999999</v>
      </c>
      <c r="AJ12" s="581">
        <v>34.451999999999998</v>
      </c>
      <c r="AK12" s="582">
        <v>0.35499999999999998</v>
      </c>
      <c r="AL12" s="583">
        <v>0.17699999999999999</v>
      </c>
      <c r="AM12" s="581">
        <v>32.537999999999997</v>
      </c>
      <c r="AN12" s="582">
        <v>0.35499999999999998</v>
      </c>
      <c r="AO12" s="583">
        <v>0.16800000000000001</v>
      </c>
    </row>
    <row r="13" spans="1:41" s="200" customFormat="1" ht="13.8" thickBot="1" x14ac:dyDescent="0.3">
      <c r="A13" s="553"/>
      <c r="B13" s="507"/>
      <c r="C13" s="124"/>
      <c r="D13" s="126"/>
      <c r="E13" s="117"/>
      <c r="F13" s="123"/>
      <c r="G13" s="124"/>
      <c r="H13" s="122"/>
      <c r="I13" s="123"/>
      <c r="J13" s="124"/>
      <c r="K13" s="122"/>
      <c r="L13" s="123"/>
      <c r="M13" s="124"/>
      <c r="N13" s="122"/>
      <c r="O13" s="123"/>
      <c r="P13" s="124"/>
      <c r="Q13" s="122"/>
      <c r="R13" s="123"/>
      <c r="S13" s="124"/>
      <c r="T13" s="122"/>
      <c r="U13" s="123"/>
      <c r="V13" s="124"/>
      <c r="W13" s="122"/>
      <c r="X13" s="123"/>
      <c r="Y13" s="124"/>
      <c r="Z13" s="122"/>
      <c r="AA13" s="123"/>
      <c r="AB13" s="124"/>
      <c r="AC13" s="122"/>
      <c r="AD13" s="123"/>
      <c r="AE13" s="124"/>
      <c r="AF13" s="122"/>
      <c r="AG13" s="123"/>
      <c r="AH13" s="124"/>
      <c r="AI13" s="122"/>
      <c r="AJ13" s="123"/>
      <c r="AK13" s="124"/>
      <c r="AL13" s="122"/>
      <c r="AM13" s="123"/>
      <c r="AN13" s="124"/>
      <c r="AO13" s="125"/>
    </row>
    <row r="14" spans="1:41" s="200" customFormat="1" ht="13.8" thickBot="1" x14ac:dyDescent="0.3">
      <c r="A14" s="553"/>
      <c r="B14" s="507"/>
      <c r="C14" s="124"/>
      <c r="D14" s="110"/>
      <c r="E14" s="122"/>
      <c r="F14" s="123"/>
      <c r="G14" s="124"/>
      <c r="H14" s="122"/>
      <c r="I14" s="123"/>
      <c r="J14" s="124"/>
      <c r="K14" s="122"/>
      <c r="L14" s="123"/>
      <c r="M14" s="124"/>
      <c r="N14" s="122"/>
      <c r="O14" s="123"/>
      <c r="P14" s="124"/>
      <c r="Q14" s="122"/>
      <c r="R14" s="123"/>
      <c r="S14" s="124"/>
      <c r="T14" s="122"/>
      <c r="U14" s="123"/>
      <c r="V14" s="124"/>
      <c r="W14" s="122"/>
      <c r="X14" s="123"/>
      <c r="Y14" s="124"/>
      <c r="Z14" s="122"/>
      <c r="AA14" s="123"/>
      <c r="AB14" s="124"/>
      <c r="AC14" s="122"/>
      <c r="AD14" s="123"/>
      <c r="AE14" s="124"/>
      <c r="AF14" s="122"/>
      <c r="AG14" s="123"/>
      <c r="AH14" s="124"/>
      <c r="AI14" s="122"/>
      <c r="AJ14" s="123"/>
      <c r="AK14" s="124"/>
      <c r="AL14" s="122"/>
      <c r="AM14" s="123"/>
      <c r="AN14" s="124"/>
      <c r="AO14" s="125"/>
    </row>
    <row r="15" spans="1:41" s="200" customFormat="1" ht="13.8" thickBot="1" x14ac:dyDescent="0.3">
      <c r="A15" s="553"/>
      <c r="B15" s="507"/>
      <c r="C15" s="124"/>
      <c r="D15" s="127"/>
      <c r="E15" s="122"/>
      <c r="F15" s="123"/>
      <c r="G15" s="124"/>
      <c r="H15" s="122"/>
      <c r="I15" s="123"/>
      <c r="J15" s="124"/>
      <c r="K15" s="122"/>
      <c r="L15" s="123"/>
      <c r="M15" s="124"/>
      <c r="N15" s="122"/>
      <c r="O15" s="123"/>
      <c r="P15" s="124"/>
      <c r="Q15" s="122"/>
      <c r="R15" s="123"/>
      <c r="S15" s="124"/>
      <c r="T15" s="122"/>
      <c r="U15" s="123"/>
      <c r="V15" s="124"/>
      <c r="W15" s="122"/>
      <c r="X15" s="123"/>
      <c r="Y15" s="124"/>
      <c r="Z15" s="122"/>
      <c r="AA15" s="123"/>
      <c r="AB15" s="124"/>
      <c r="AC15" s="122"/>
      <c r="AD15" s="123"/>
      <c r="AE15" s="124"/>
      <c r="AF15" s="122"/>
      <c r="AG15" s="123"/>
      <c r="AH15" s="124"/>
      <c r="AI15" s="122"/>
      <c r="AJ15" s="123"/>
      <c r="AK15" s="124"/>
      <c r="AL15" s="122"/>
      <c r="AM15" s="123"/>
      <c r="AN15" s="124"/>
      <c r="AO15" s="125"/>
    </row>
    <row r="16" spans="1:41" s="200" customFormat="1" ht="13.8" thickBot="1" x14ac:dyDescent="0.3">
      <c r="A16" s="553"/>
      <c r="B16" s="507"/>
      <c r="C16" s="124"/>
      <c r="D16" s="126"/>
      <c r="E16" s="117"/>
      <c r="F16" s="123"/>
      <c r="G16" s="124"/>
      <c r="H16" s="122"/>
      <c r="I16" s="123"/>
      <c r="J16" s="124"/>
      <c r="K16" s="122"/>
      <c r="L16" s="123"/>
      <c r="M16" s="124"/>
      <c r="N16" s="122"/>
      <c r="O16" s="123"/>
      <c r="P16" s="124"/>
      <c r="Q16" s="122"/>
      <c r="R16" s="123"/>
      <c r="S16" s="124"/>
      <c r="T16" s="122"/>
      <c r="U16" s="123"/>
      <c r="V16" s="124"/>
      <c r="W16" s="122"/>
      <c r="X16" s="123"/>
      <c r="Y16" s="124"/>
      <c r="Z16" s="122"/>
      <c r="AA16" s="123"/>
      <c r="AB16" s="124"/>
      <c r="AC16" s="122"/>
      <c r="AD16" s="123"/>
      <c r="AE16" s="124"/>
      <c r="AF16" s="122"/>
      <c r="AG16" s="123"/>
      <c r="AH16" s="124"/>
      <c r="AI16" s="122"/>
      <c r="AJ16" s="123"/>
      <c r="AK16" s="124"/>
      <c r="AL16" s="122"/>
      <c r="AM16" s="123"/>
      <c r="AN16" s="124"/>
      <c r="AO16" s="125"/>
    </row>
    <row r="17" spans="1:41" s="200" customFormat="1" ht="13.8" thickBot="1" x14ac:dyDescent="0.3">
      <c r="A17" s="553"/>
      <c r="B17" s="507"/>
      <c r="C17" s="124"/>
      <c r="D17" s="110"/>
      <c r="E17" s="122"/>
      <c r="F17" s="123"/>
      <c r="G17" s="124"/>
      <c r="H17" s="122"/>
      <c r="I17" s="123"/>
      <c r="J17" s="124"/>
      <c r="K17" s="122"/>
      <c r="L17" s="123"/>
      <c r="M17" s="124"/>
      <c r="N17" s="122"/>
      <c r="O17" s="123"/>
      <c r="P17" s="124"/>
      <c r="Q17" s="122"/>
      <c r="R17" s="123"/>
      <c r="S17" s="124"/>
      <c r="T17" s="122"/>
      <c r="U17" s="123"/>
      <c r="V17" s="124"/>
      <c r="W17" s="122"/>
      <c r="X17" s="123"/>
      <c r="Y17" s="124"/>
      <c r="Z17" s="122"/>
      <c r="AA17" s="123"/>
      <c r="AB17" s="124"/>
      <c r="AC17" s="122"/>
      <c r="AD17" s="123"/>
      <c r="AE17" s="124"/>
      <c r="AF17" s="122"/>
      <c r="AG17" s="123"/>
      <c r="AH17" s="124"/>
      <c r="AI17" s="122"/>
      <c r="AJ17" s="123"/>
      <c r="AK17" s="124"/>
      <c r="AL17" s="122"/>
      <c r="AM17" s="123"/>
      <c r="AN17" s="124"/>
      <c r="AO17" s="125"/>
    </row>
    <row r="18" spans="1:41" s="200" customFormat="1" ht="13.8" thickBot="1" x14ac:dyDescent="0.3">
      <c r="A18" s="553"/>
      <c r="B18" s="507"/>
      <c r="C18" s="124"/>
      <c r="D18" s="127"/>
      <c r="E18" s="122"/>
      <c r="F18" s="123"/>
      <c r="G18" s="124"/>
      <c r="H18" s="122"/>
      <c r="I18" s="123"/>
      <c r="J18" s="124"/>
      <c r="K18" s="122"/>
      <c r="L18" s="123"/>
      <c r="M18" s="124"/>
      <c r="N18" s="122"/>
      <c r="O18" s="123"/>
      <c r="P18" s="124"/>
      <c r="Q18" s="122"/>
      <c r="R18" s="123"/>
      <c r="S18" s="124"/>
      <c r="T18" s="122"/>
      <c r="U18" s="123"/>
      <c r="V18" s="124"/>
      <c r="W18" s="122"/>
      <c r="X18" s="123"/>
      <c r="Y18" s="124"/>
      <c r="Z18" s="122"/>
      <c r="AA18" s="123"/>
      <c r="AB18" s="124"/>
      <c r="AC18" s="122"/>
      <c r="AD18" s="123"/>
      <c r="AE18" s="124"/>
      <c r="AF18" s="122"/>
      <c r="AG18" s="123"/>
      <c r="AH18" s="124"/>
      <c r="AI18" s="122"/>
      <c r="AJ18" s="123"/>
      <c r="AK18" s="124"/>
      <c r="AL18" s="122"/>
      <c r="AM18" s="123"/>
      <c r="AN18" s="124"/>
      <c r="AO18" s="125"/>
    </row>
    <row r="19" spans="1:41" s="200" customFormat="1" ht="13.8" thickBot="1" x14ac:dyDescent="0.3">
      <c r="A19" s="553"/>
      <c r="B19" s="507"/>
      <c r="C19" s="124"/>
      <c r="D19" s="126"/>
      <c r="E19" s="117"/>
      <c r="F19" s="123"/>
      <c r="G19" s="124"/>
      <c r="H19" s="122"/>
      <c r="I19" s="123"/>
      <c r="J19" s="124"/>
      <c r="K19" s="122"/>
      <c r="L19" s="123"/>
      <c r="M19" s="124"/>
      <c r="N19" s="122"/>
      <c r="O19" s="123"/>
      <c r="P19" s="124"/>
      <c r="Q19" s="122"/>
      <c r="R19" s="123"/>
      <c r="S19" s="124"/>
      <c r="T19" s="122"/>
      <c r="U19" s="123"/>
      <c r="V19" s="124"/>
      <c r="W19" s="122"/>
      <c r="X19" s="123"/>
      <c r="Y19" s="124"/>
      <c r="Z19" s="122"/>
      <c r="AA19" s="123"/>
      <c r="AB19" s="124"/>
      <c r="AC19" s="122"/>
      <c r="AD19" s="123"/>
      <c r="AE19" s="124"/>
      <c r="AF19" s="122"/>
      <c r="AG19" s="123"/>
      <c r="AH19" s="124"/>
      <c r="AI19" s="122"/>
      <c r="AJ19" s="123"/>
      <c r="AK19" s="124"/>
      <c r="AL19" s="122"/>
      <c r="AM19" s="123"/>
      <c r="AN19" s="124"/>
      <c r="AO19" s="125"/>
    </row>
    <row r="20" spans="1:41" s="200" customFormat="1" ht="13.8" thickBot="1" x14ac:dyDescent="0.3">
      <c r="A20" s="553"/>
      <c r="B20" s="507"/>
      <c r="C20" s="124"/>
      <c r="D20" s="110"/>
      <c r="E20" s="122"/>
      <c r="F20" s="123"/>
      <c r="G20" s="124"/>
      <c r="H20" s="122"/>
      <c r="I20" s="123"/>
      <c r="J20" s="124"/>
      <c r="K20" s="122"/>
      <c r="L20" s="123"/>
      <c r="M20" s="124"/>
      <c r="N20" s="122"/>
      <c r="O20" s="123"/>
      <c r="P20" s="124"/>
      <c r="Q20" s="122"/>
      <c r="R20" s="123"/>
      <c r="S20" s="124"/>
      <c r="T20" s="122"/>
      <c r="U20" s="123"/>
      <c r="V20" s="124"/>
      <c r="W20" s="122"/>
      <c r="X20" s="123"/>
      <c r="Y20" s="124"/>
      <c r="Z20" s="122"/>
      <c r="AA20" s="123"/>
      <c r="AB20" s="124"/>
      <c r="AC20" s="122"/>
      <c r="AD20" s="123"/>
      <c r="AE20" s="124"/>
      <c r="AF20" s="122"/>
      <c r="AG20" s="123"/>
      <c r="AH20" s="124"/>
      <c r="AI20" s="122"/>
      <c r="AJ20" s="123"/>
      <c r="AK20" s="124"/>
      <c r="AL20" s="122"/>
      <c r="AM20" s="123"/>
      <c r="AN20" s="124"/>
      <c r="AO20" s="125"/>
    </row>
    <row r="21" spans="1:41" s="200" customFormat="1" ht="13.8" thickBot="1" x14ac:dyDescent="0.3">
      <c r="A21" s="553"/>
      <c r="B21" s="508"/>
      <c r="C21" s="126"/>
      <c r="D21" s="128"/>
      <c r="E21" s="122"/>
      <c r="F21" s="129"/>
      <c r="G21" s="126"/>
      <c r="H21" s="130"/>
      <c r="I21" s="129"/>
      <c r="J21" s="126"/>
      <c r="K21" s="130"/>
      <c r="L21" s="129"/>
      <c r="M21" s="126"/>
      <c r="N21" s="130"/>
      <c r="O21" s="129"/>
      <c r="P21" s="126"/>
      <c r="Q21" s="130"/>
      <c r="R21" s="129"/>
      <c r="S21" s="126"/>
      <c r="T21" s="130"/>
      <c r="U21" s="129"/>
      <c r="V21" s="126"/>
      <c r="W21" s="130"/>
      <c r="X21" s="129"/>
      <c r="Y21" s="126"/>
      <c r="Z21" s="130"/>
      <c r="AA21" s="129"/>
      <c r="AB21" s="126"/>
      <c r="AC21" s="130"/>
      <c r="AD21" s="129"/>
      <c r="AE21" s="126"/>
      <c r="AF21" s="130"/>
      <c r="AG21" s="129"/>
      <c r="AH21" s="126"/>
      <c r="AI21" s="130"/>
      <c r="AJ21" s="129"/>
      <c r="AK21" s="126"/>
      <c r="AL21" s="130"/>
      <c r="AM21" s="129"/>
      <c r="AN21" s="126"/>
      <c r="AO21" s="131"/>
    </row>
    <row r="22" spans="1:41" s="200" customFormat="1" ht="13.8" thickBot="1" x14ac:dyDescent="0.3">
      <c r="A22" s="553"/>
      <c r="B22" s="509" t="s">
        <v>522</v>
      </c>
      <c r="C22" s="509"/>
      <c r="D22" s="509"/>
      <c r="E22" s="132"/>
      <c r="F22" s="133"/>
      <c r="G22" s="119"/>
      <c r="H22" s="120"/>
      <c r="I22" s="133"/>
      <c r="J22" s="119"/>
      <c r="K22" s="120"/>
      <c r="L22" s="133"/>
      <c r="M22" s="119"/>
      <c r="N22" s="120"/>
      <c r="O22" s="133"/>
      <c r="P22" s="119"/>
      <c r="Q22" s="120"/>
      <c r="R22" s="133"/>
      <c r="S22" s="119"/>
      <c r="T22" s="120"/>
      <c r="U22" s="133"/>
      <c r="V22" s="119"/>
      <c r="W22" s="120"/>
      <c r="X22" s="133"/>
      <c r="Y22" s="119"/>
      <c r="Z22" s="120"/>
      <c r="AA22" s="133"/>
      <c r="AB22" s="119"/>
      <c r="AC22" s="120"/>
      <c r="AD22" s="133"/>
      <c r="AE22" s="119"/>
      <c r="AF22" s="120"/>
      <c r="AG22" s="133"/>
      <c r="AH22" s="119"/>
      <c r="AI22" s="120"/>
      <c r="AJ22" s="133"/>
      <c r="AK22" s="119"/>
      <c r="AL22" s="120"/>
      <c r="AM22" s="133"/>
      <c r="AN22" s="119"/>
      <c r="AO22" s="121"/>
    </row>
    <row r="23" spans="1:41" s="200" customFormat="1" ht="13.8" thickBot="1" x14ac:dyDescent="0.3">
      <c r="A23" s="553"/>
      <c r="B23" s="510"/>
      <c r="C23" s="510"/>
      <c r="D23" s="510"/>
      <c r="E23" s="134"/>
      <c r="F23" s="135"/>
      <c r="G23" s="124"/>
      <c r="H23" s="122"/>
      <c r="I23" s="135"/>
      <c r="J23" s="124"/>
      <c r="K23" s="122"/>
      <c r="L23" s="135"/>
      <c r="M23" s="124"/>
      <c r="N23" s="122"/>
      <c r="O23" s="135"/>
      <c r="P23" s="124"/>
      <c r="Q23" s="122"/>
      <c r="R23" s="135"/>
      <c r="S23" s="124"/>
      <c r="T23" s="122"/>
      <c r="U23" s="135"/>
      <c r="V23" s="124"/>
      <c r="W23" s="122"/>
      <c r="X23" s="135"/>
      <c r="Y23" s="124"/>
      <c r="Z23" s="122"/>
      <c r="AA23" s="135"/>
      <c r="AB23" s="124"/>
      <c r="AC23" s="122"/>
      <c r="AD23" s="135"/>
      <c r="AE23" s="124"/>
      <c r="AF23" s="122"/>
      <c r="AG23" s="135"/>
      <c r="AH23" s="124"/>
      <c r="AI23" s="122"/>
      <c r="AJ23" s="135"/>
      <c r="AK23" s="124"/>
      <c r="AL23" s="122"/>
      <c r="AM23" s="135"/>
      <c r="AN23" s="124"/>
      <c r="AO23" s="125"/>
    </row>
    <row r="24" spans="1:41" s="200" customFormat="1" ht="13.8" thickBot="1" x14ac:dyDescent="0.3">
      <c r="A24" s="553"/>
      <c r="B24" s="511"/>
      <c r="C24" s="511"/>
      <c r="D24" s="511"/>
      <c r="E24" s="136"/>
      <c r="F24" s="137"/>
      <c r="G24" s="582">
        <v>0.23499999999999999</v>
      </c>
      <c r="H24" s="583">
        <v>0.11700000000000001</v>
      </c>
      <c r="I24" s="137"/>
      <c r="J24" s="582">
        <v>0.23499999999999999</v>
      </c>
      <c r="K24" s="583">
        <v>0.11700000000000001</v>
      </c>
      <c r="L24" s="137"/>
      <c r="M24" s="582">
        <v>0.23499999999999999</v>
      </c>
      <c r="N24" s="583">
        <v>0.11700000000000001</v>
      </c>
      <c r="O24" s="137"/>
      <c r="P24" s="582">
        <v>0.23499999999999999</v>
      </c>
      <c r="Q24" s="583">
        <v>0.11700000000000001</v>
      </c>
      <c r="R24" s="137"/>
      <c r="S24" s="582">
        <v>0.23499999999999999</v>
      </c>
      <c r="T24" s="583">
        <v>0.11700000000000001</v>
      </c>
      <c r="U24" s="137"/>
      <c r="V24" s="582">
        <v>0.23499999999999999</v>
      </c>
      <c r="W24" s="583">
        <v>0.11700000000000001</v>
      </c>
      <c r="X24" s="137"/>
      <c r="Y24" s="582">
        <v>0.23499999999999999</v>
      </c>
      <c r="Z24" s="583">
        <v>0.11700000000000001</v>
      </c>
      <c r="AA24" s="137"/>
      <c r="AB24" s="582">
        <v>0.28000000000000003</v>
      </c>
      <c r="AC24" s="583">
        <v>0.14000000000000001</v>
      </c>
      <c r="AD24" s="137"/>
      <c r="AE24" s="582">
        <v>0.35099999999999998</v>
      </c>
      <c r="AF24" s="583">
        <v>0.17599999999999999</v>
      </c>
      <c r="AG24" s="137"/>
      <c r="AH24" s="582">
        <v>0.34799999999999998</v>
      </c>
      <c r="AI24" s="583">
        <v>0.17399999999999999</v>
      </c>
      <c r="AJ24" s="137"/>
      <c r="AK24" s="582">
        <v>0.35499999999999998</v>
      </c>
      <c r="AL24" s="583">
        <v>0.17699999999999999</v>
      </c>
      <c r="AM24" s="137"/>
      <c r="AN24" s="582">
        <v>0.35499999999999998</v>
      </c>
      <c r="AO24" s="583">
        <v>0.16800000000000001</v>
      </c>
    </row>
    <row r="25" spans="1:41" s="200" customFormat="1" ht="13.5" customHeight="1" thickBot="1" x14ac:dyDescent="0.3">
      <c r="A25" s="512"/>
      <c r="B25" s="514" t="s">
        <v>523</v>
      </c>
      <c r="C25" s="515"/>
      <c r="D25" s="516"/>
      <c r="E25" s="139" t="s">
        <v>497</v>
      </c>
      <c r="F25" s="493" t="s">
        <v>513</v>
      </c>
      <c r="G25" s="495" t="s">
        <v>514</v>
      </c>
      <c r="H25" s="497" t="s">
        <v>515</v>
      </c>
      <c r="I25" s="493" t="s">
        <v>513</v>
      </c>
      <c r="J25" s="495" t="s">
        <v>514</v>
      </c>
      <c r="K25" s="497" t="s">
        <v>515</v>
      </c>
      <c r="L25" s="493" t="s">
        <v>513</v>
      </c>
      <c r="M25" s="495" t="s">
        <v>514</v>
      </c>
      <c r="N25" s="497" t="s">
        <v>515</v>
      </c>
      <c r="O25" s="493" t="s">
        <v>513</v>
      </c>
      <c r="P25" s="495" t="s">
        <v>514</v>
      </c>
      <c r="Q25" s="497" t="s">
        <v>515</v>
      </c>
      <c r="R25" s="493" t="s">
        <v>513</v>
      </c>
      <c r="S25" s="495" t="s">
        <v>514</v>
      </c>
      <c r="T25" s="497" t="s">
        <v>515</v>
      </c>
      <c r="U25" s="493" t="s">
        <v>513</v>
      </c>
      <c r="V25" s="495" t="s">
        <v>514</v>
      </c>
      <c r="W25" s="497" t="s">
        <v>515</v>
      </c>
      <c r="X25" s="493" t="s">
        <v>513</v>
      </c>
      <c r="Y25" s="495" t="s">
        <v>514</v>
      </c>
      <c r="Z25" s="497" t="s">
        <v>515</v>
      </c>
      <c r="AA25" s="493" t="s">
        <v>513</v>
      </c>
      <c r="AB25" s="495" t="s">
        <v>514</v>
      </c>
      <c r="AC25" s="497" t="s">
        <v>515</v>
      </c>
      <c r="AD25" s="493" t="s">
        <v>513</v>
      </c>
      <c r="AE25" s="495" t="s">
        <v>514</v>
      </c>
      <c r="AF25" s="497" t="s">
        <v>515</v>
      </c>
      <c r="AG25" s="493" t="s">
        <v>513</v>
      </c>
      <c r="AH25" s="495" t="s">
        <v>514</v>
      </c>
      <c r="AI25" s="497" t="s">
        <v>515</v>
      </c>
      <c r="AJ25" s="493" t="s">
        <v>513</v>
      </c>
      <c r="AK25" s="495" t="s">
        <v>514</v>
      </c>
      <c r="AL25" s="497" t="s">
        <v>515</v>
      </c>
      <c r="AM25" s="493" t="s">
        <v>513</v>
      </c>
      <c r="AN25" s="495" t="s">
        <v>514</v>
      </c>
      <c r="AO25" s="497" t="s">
        <v>515</v>
      </c>
    </row>
    <row r="26" spans="1:41" s="200" customFormat="1" ht="13.8" thickBot="1" x14ac:dyDescent="0.3">
      <c r="A26" s="513"/>
      <c r="B26" s="517"/>
      <c r="C26" s="518"/>
      <c r="D26" s="519"/>
      <c r="E26" s="140" t="s">
        <v>512</v>
      </c>
      <c r="F26" s="494"/>
      <c r="G26" s="496"/>
      <c r="H26" s="498"/>
      <c r="I26" s="494"/>
      <c r="J26" s="496"/>
      <c r="K26" s="498"/>
      <c r="L26" s="494"/>
      <c r="M26" s="496"/>
      <c r="N26" s="498"/>
      <c r="O26" s="494"/>
      <c r="P26" s="496"/>
      <c r="Q26" s="498"/>
      <c r="R26" s="494"/>
      <c r="S26" s="496"/>
      <c r="T26" s="498"/>
      <c r="U26" s="494"/>
      <c r="V26" s="496"/>
      <c r="W26" s="498"/>
      <c r="X26" s="494"/>
      <c r="Y26" s="496"/>
      <c r="Z26" s="498"/>
      <c r="AA26" s="494"/>
      <c r="AB26" s="496"/>
      <c r="AC26" s="498"/>
      <c r="AD26" s="494"/>
      <c r="AE26" s="496"/>
      <c r="AF26" s="498"/>
      <c r="AG26" s="494"/>
      <c r="AH26" s="496"/>
      <c r="AI26" s="498"/>
      <c r="AJ26" s="494"/>
      <c r="AK26" s="496"/>
      <c r="AL26" s="498"/>
      <c r="AM26" s="494"/>
      <c r="AN26" s="496"/>
      <c r="AO26" s="498"/>
    </row>
    <row r="27" spans="1:41" s="200" customFormat="1" ht="13.8" thickBot="1" x14ac:dyDescent="0.3">
      <c r="A27" s="513"/>
      <c r="B27" s="520"/>
      <c r="C27" s="521"/>
      <c r="D27" s="522"/>
      <c r="E27" s="141" t="s">
        <v>517</v>
      </c>
      <c r="F27" s="142" t="s">
        <v>25</v>
      </c>
      <c r="G27" s="115" t="s">
        <v>518</v>
      </c>
      <c r="H27" s="115" t="s">
        <v>519</v>
      </c>
      <c r="I27" s="142" t="s">
        <v>25</v>
      </c>
      <c r="J27" s="115" t="s">
        <v>518</v>
      </c>
      <c r="K27" s="115" t="s">
        <v>519</v>
      </c>
      <c r="L27" s="142" t="s">
        <v>25</v>
      </c>
      <c r="M27" s="115" t="s">
        <v>518</v>
      </c>
      <c r="N27" s="115" t="s">
        <v>519</v>
      </c>
      <c r="O27" s="142" t="s">
        <v>25</v>
      </c>
      <c r="P27" s="115" t="s">
        <v>518</v>
      </c>
      <c r="Q27" s="115" t="s">
        <v>519</v>
      </c>
      <c r="R27" s="142" t="s">
        <v>25</v>
      </c>
      <c r="S27" s="115" t="s">
        <v>518</v>
      </c>
      <c r="T27" s="115" t="s">
        <v>519</v>
      </c>
      <c r="U27" s="142" t="s">
        <v>25</v>
      </c>
      <c r="V27" s="115" t="s">
        <v>518</v>
      </c>
      <c r="W27" s="115" t="s">
        <v>519</v>
      </c>
      <c r="X27" s="142" t="s">
        <v>25</v>
      </c>
      <c r="Y27" s="115" t="s">
        <v>518</v>
      </c>
      <c r="Z27" s="115" t="s">
        <v>519</v>
      </c>
      <c r="AA27" s="142" t="s">
        <v>25</v>
      </c>
      <c r="AB27" s="115" t="s">
        <v>518</v>
      </c>
      <c r="AC27" s="115" t="s">
        <v>519</v>
      </c>
      <c r="AD27" s="142" t="s">
        <v>25</v>
      </c>
      <c r="AE27" s="115" t="s">
        <v>518</v>
      </c>
      <c r="AF27" s="115" t="s">
        <v>519</v>
      </c>
      <c r="AG27" s="142" t="s">
        <v>25</v>
      </c>
      <c r="AH27" s="115" t="s">
        <v>518</v>
      </c>
      <c r="AI27" s="115" t="s">
        <v>519</v>
      </c>
      <c r="AJ27" s="142" t="s">
        <v>25</v>
      </c>
      <c r="AK27" s="115" t="s">
        <v>518</v>
      </c>
      <c r="AL27" s="115" t="s">
        <v>519</v>
      </c>
      <c r="AM27" s="142" t="s">
        <v>25</v>
      </c>
      <c r="AN27" s="115" t="s">
        <v>518</v>
      </c>
      <c r="AO27" s="116" t="s">
        <v>519</v>
      </c>
    </row>
    <row r="28" spans="1:41" s="200" customFormat="1" ht="40.5" customHeight="1" thickBot="1" x14ac:dyDescent="0.3">
      <c r="A28" s="513"/>
      <c r="B28" s="584" t="s">
        <v>1011</v>
      </c>
      <c r="C28" s="585"/>
      <c r="D28" s="586"/>
      <c r="E28" s="132">
        <v>110</v>
      </c>
      <c r="F28" s="118">
        <v>1.31</v>
      </c>
      <c r="G28" s="582">
        <v>0.23499999999999999</v>
      </c>
      <c r="H28" s="583">
        <v>0.11700000000000001</v>
      </c>
      <c r="I28" s="118">
        <v>1.31</v>
      </c>
      <c r="J28" s="582">
        <v>0.23499999999999999</v>
      </c>
      <c r="K28" s="583">
        <v>0.11700000000000001</v>
      </c>
      <c r="L28" s="118">
        <v>1.31</v>
      </c>
      <c r="M28" s="582">
        <v>0.23499999999999999</v>
      </c>
      <c r="N28" s="583">
        <v>0.11700000000000001</v>
      </c>
      <c r="O28" s="118">
        <v>1.31</v>
      </c>
      <c r="P28" s="582">
        <v>0.23499999999999999</v>
      </c>
      <c r="Q28" s="583">
        <v>0.11700000000000001</v>
      </c>
      <c r="R28" s="118">
        <v>1.31</v>
      </c>
      <c r="S28" s="582">
        <v>0.23499999999999999</v>
      </c>
      <c r="T28" s="583">
        <v>0.11700000000000001</v>
      </c>
      <c r="U28" s="118">
        <v>1.31</v>
      </c>
      <c r="V28" s="582">
        <v>0.23499999999999999</v>
      </c>
      <c r="W28" s="583">
        <v>0.11700000000000001</v>
      </c>
      <c r="X28" s="118">
        <v>1.31</v>
      </c>
      <c r="Y28" s="582">
        <v>0.23499999999999999</v>
      </c>
      <c r="Z28" s="583">
        <v>0.11700000000000001</v>
      </c>
      <c r="AA28" s="118">
        <v>1.56</v>
      </c>
      <c r="AB28" s="582">
        <v>0.28000000000000003</v>
      </c>
      <c r="AC28" s="583">
        <v>0.14000000000000001</v>
      </c>
      <c r="AD28" s="118">
        <v>1.96</v>
      </c>
      <c r="AE28" s="582">
        <v>0.35099999999999998</v>
      </c>
      <c r="AF28" s="583">
        <v>0.17599999999999999</v>
      </c>
      <c r="AG28" s="118">
        <v>1.94</v>
      </c>
      <c r="AH28" s="582">
        <v>0.34799999999999998</v>
      </c>
      <c r="AI28" s="583">
        <v>0.17399999999999999</v>
      </c>
      <c r="AJ28" s="118">
        <v>1.98</v>
      </c>
      <c r="AK28" s="582">
        <v>0.35499999999999998</v>
      </c>
      <c r="AL28" s="583">
        <v>0.17699999999999999</v>
      </c>
      <c r="AM28" s="118">
        <v>1.87</v>
      </c>
      <c r="AN28" s="582">
        <v>0.35499999999999998</v>
      </c>
      <c r="AO28" s="583">
        <v>0.16800000000000001</v>
      </c>
    </row>
    <row r="29" spans="1:41" s="200" customFormat="1" ht="13.8" thickBot="1" x14ac:dyDescent="0.3">
      <c r="A29" s="513"/>
      <c r="B29" s="529"/>
      <c r="C29" s="532"/>
      <c r="D29" s="533"/>
      <c r="E29" s="134"/>
      <c r="F29" s="123"/>
      <c r="G29" s="124"/>
      <c r="H29" s="122"/>
      <c r="I29" s="123"/>
      <c r="J29" s="124"/>
      <c r="K29" s="122"/>
      <c r="L29" s="123"/>
      <c r="M29" s="124"/>
      <c r="N29" s="122"/>
      <c r="O29" s="123"/>
      <c r="P29" s="124"/>
      <c r="Q29" s="122"/>
      <c r="R29" s="123"/>
      <c r="S29" s="124"/>
      <c r="T29" s="122"/>
      <c r="U29" s="123"/>
      <c r="V29" s="124"/>
      <c r="W29" s="122"/>
      <c r="X29" s="123"/>
      <c r="Y29" s="124"/>
      <c r="Z29" s="122"/>
      <c r="AA29" s="123"/>
      <c r="AB29" s="124"/>
      <c r="AC29" s="122"/>
      <c r="AD29" s="123"/>
      <c r="AE29" s="124"/>
      <c r="AF29" s="122"/>
      <c r="AG29" s="123"/>
      <c r="AH29" s="124"/>
      <c r="AI29" s="122"/>
      <c r="AJ29" s="123"/>
      <c r="AK29" s="124"/>
      <c r="AL29" s="122"/>
      <c r="AM29" s="123"/>
      <c r="AN29" s="124"/>
      <c r="AO29" s="125"/>
    </row>
    <row r="30" spans="1:41" s="200" customFormat="1" ht="13.8" thickBot="1" x14ac:dyDescent="0.3">
      <c r="A30" s="513"/>
      <c r="B30" s="529"/>
      <c r="C30" s="532"/>
      <c r="D30" s="533"/>
      <c r="E30" s="134"/>
      <c r="F30" s="123"/>
      <c r="G30" s="124"/>
      <c r="H30" s="122"/>
      <c r="I30" s="123"/>
      <c r="J30" s="124"/>
      <c r="K30" s="122"/>
      <c r="L30" s="123"/>
      <c r="M30" s="124"/>
      <c r="N30" s="122"/>
      <c r="O30" s="123"/>
      <c r="P30" s="124"/>
      <c r="Q30" s="122"/>
      <c r="R30" s="123"/>
      <c r="S30" s="124"/>
      <c r="T30" s="122"/>
      <c r="U30" s="123"/>
      <c r="V30" s="124"/>
      <c r="W30" s="122"/>
      <c r="X30" s="123"/>
      <c r="Y30" s="124"/>
      <c r="Z30" s="122"/>
      <c r="AA30" s="123"/>
      <c r="AB30" s="124"/>
      <c r="AC30" s="122"/>
      <c r="AD30" s="123"/>
      <c r="AE30" s="124"/>
      <c r="AF30" s="122"/>
      <c r="AG30" s="123"/>
      <c r="AH30" s="124"/>
      <c r="AI30" s="122"/>
      <c r="AJ30" s="123"/>
      <c r="AK30" s="124"/>
      <c r="AL30" s="122"/>
      <c r="AM30" s="123"/>
      <c r="AN30" s="124"/>
      <c r="AO30" s="125"/>
    </row>
    <row r="31" spans="1:41" s="200" customFormat="1" ht="13.8" thickBot="1" x14ac:dyDescent="0.3">
      <c r="A31" s="513"/>
      <c r="B31" s="529"/>
      <c r="C31" s="532"/>
      <c r="D31" s="533"/>
      <c r="E31" s="134"/>
      <c r="F31" s="123"/>
      <c r="G31" s="124"/>
      <c r="H31" s="122"/>
      <c r="I31" s="123"/>
      <c r="J31" s="124"/>
      <c r="K31" s="122"/>
      <c r="L31" s="123"/>
      <c r="M31" s="124"/>
      <c r="N31" s="122"/>
      <c r="O31" s="123"/>
      <c r="P31" s="124"/>
      <c r="Q31" s="122"/>
      <c r="R31" s="123"/>
      <c r="S31" s="124"/>
      <c r="T31" s="122"/>
      <c r="U31" s="123"/>
      <c r="V31" s="124"/>
      <c r="W31" s="122"/>
      <c r="X31" s="123"/>
      <c r="Y31" s="124"/>
      <c r="Z31" s="122"/>
      <c r="AA31" s="123"/>
      <c r="AB31" s="124"/>
      <c r="AC31" s="122"/>
      <c r="AD31" s="123"/>
      <c r="AE31" s="124"/>
      <c r="AF31" s="122"/>
      <c r="AG31" s="123"/>
      <c r="AH31" s="124"/>
      <c r="AI31" s="122"/>
      <c r="AJ31" s="123"/>
      <c r="AK31" s="124"/>
      <c r="AL31" s="122"/>
      <c r="AM31" s="123"/>
      <c r="AN31" s="124"/>
      <c r="AO31" s="125"/>
    </row>
    <row r="32" spans="1:41" s="200" customFormat="1" ht="13.8" thickBot="1" x14ac:dyDescent="0.3">
      <c r="A32" s="513"/>
      <c r="B32" s="529"/>
      <c r="C32" s="532"/>
      <c r="D32" s="533"/>
      <c r="E32" s="134"/>
      <c r="F32" s="123"/>
      <c r="G32" s="124"/>
      <c r="H32" s="122"/>
      <c r="I32" s="123"/>
      <c r="J32" s="124"/>
      <c r="K32" s="122"/>
      <c r="L32" s="123"/>
      <c r="M32" s="124"/>
      <c r="N32" s="122"/>
      <c r="O32" s="123"/>
      <c r="P32" s="124"/>
      <c r="Q32" s="122"/>
      <c r="R32" s="123"/>
      <c r="S32" s="124"/>
      <c r="T32" s="122"/>
      <c r="U32" s="123"/>
      <c r="V32" s="124"/>
      <c r="W32" s="122"/>
      <c r="X32" s="123"/>
      <c r="Y32" s="124"/>
      <c r="Z32" s="122"/>
      <c r="AA32" s="123"/>
      <c r="AB32" s="124"/>
      <c r="AC32" s="122"/>
      <c r="AD32" s="123"/>
      <c r="AE32" s="124"/>
      <c r="AF32" s="122"/>
      <c r="AG32" s="123"/>
      <c r="AH32" s="124"/>
      <c r="AI32" s="122"/>
      <c r="AJ32" s="123"/>
      <c r="AK32" s="124"/>
      <c r="AL32" s="122"/>
      <c r="AM32" s="123"/>
      <c r="AN32" s="124"/>
      <c r="AO32" s="125"/>
    </row>
    <row r="33" spans="1:41" s="200" customFormat="1" ht="13.8" thickBot="1" x14ac:dyDescent="0.3">
      <c r="A33" s="513"/>
      <c r="B33" s="529"/>
      <c r="C33" s="532"/>
      <c r="D33" s="533"/>
      <c r="E33" s="134"/>
      <c r="F33" s="123"/>
      <c r="G33" s="124"/>
      <c r="H33" s="122"/>
      <c r="I33" s="123"/>
      <c r="J33" s="124"/>
      <c r="K33" s="122"/>
      <c r="L33" s="123"/>
      <c r="M33" s="124"/>
      <c r="N33" s="122"/>
      <c r="O33" s="123"/>
      <c r="P33" s="124"/>
      <c r="Q33" s="122"/>
      <c r="R33" s="123"/>
      <c r="S33" s="124"/>
      <c r="T33" s="122"/>
      <c r="U33" s="123"/>
      <c r="V33" s="124"/>
      <c r="W33" s="122"/>
      <c r="X33" s="123"/>
      <c r="Y33" s="124"/>
      <c r="Z33" s="122"/>
      <c r="AA33" s="123"/>
      <c r="AB33" s="124"/>
      <c r="AC33" s="122"/>
      <c r="AD33" s="123"/>
      <c r="AE33" s="124"/>
      <c r="AF33" s="122"/>
      <c r="AG33" s="123"/>
      <c r="AH33" s="124"/>
      <c r="AI33" s="122"/>
      <c r="AJ33" s="123"/>
      <c r="AK33" s="124"/>
      <c r="AL33" s="122"/>
      <c r="AM33" s="123"/>
      <c r="AN33" s="124"/>
      <c r="AO33" s="125"/>
    </row>
    <row r="34" spans="1:41" s="200" customFormat="1" ht="13.8" thickBot="1" x14ac:dyDescent="0.3">
      <c r="A34" s="513"/>
      <c r="B34" s="529"/>
      <c r="C34" s="532"/>
      <c r="D34" s="533"/>
      <c r="E34" s="134"/>
      <c r="F34" s="123"/>
      <c r="G34" s="124"/>
      <c r="H34" s="122"/>
      <c r="I34" s="123"/>
      <c r="J34" s="124"/>
      <c r="K34" s="122"/>
      <c r="L34" s="123"/>
      <c r="M34" s="124"/>
      <c r="N34" s="122"/>
      <c r="O34" s="123"/>
      <c r="P34" s="124"/>
      <c r="Q34" s="122"/>
      <c r="R34" s="123"/>
      <c r="S34" s="124"/>
      <c r="T34" s="122"/>
      <c r="U34" s="123"/>
      <c r="V34" s="124"/>
      <c r="W34" s="122"/>
      <c r="X34" s="123"/>
      <c r="Y34" s="124"/>
      <c r="Z34" s="122"/>
      <c r="AA34" s="123"/>
      <c r="AB34" s="124"/>
      <c r="AC34" s="122"/>
      <c r="AD34" s="123"/>
      <c r="AE34" s="124"/>
      <c r="AF34" s="122"/>
      <c r="AG34" s="123"/>
      <c r="AH34" s="124"/>
      <c r="AI34" s="122"/>
      <c r="AJ34" s="123"/>
      <c r="AK34" s="124"/>
      <c r="AL34" s="122"/>
      <c r="AM34" s="123"/>
      <c r="AN34" s="124"/>
      <c r="AO34" s="125"/>
    </row>
    <row r="35" spans="1:41" s="200" customFormat="1" ht="13.8" thickBot="1" x14ac:dyDescent="0.3">
      <c r="A35" s="513"/>
      <c r="B35" s="529"/>
      <c r="C35" s="532"/>
      <c r="D35" s="533"/>
      <c r="E35" s="134"/>
      <c r="F35" s="123"/>
      <c r="G35" s="124"/>
      <c r="H35" s="122"/>
      <c r="I35" s="123"/>
      <c r="J35" s="124"/>
      <c r="K35" s="122"/>
      <c r="L35" s="123"/>
      <c r="M35" s="124"/>
      <c r="N35" s="122"/>
      <c r="O35" s="123"/>
      <c r="P35" s="124"/>
      <c r="Q35" s="122"/>
      <c r="R35" s="123"/>
      <c r="S35" s="124"/>
      <c r="T35" s="122"/>
      <c r="U35" s="123"/>
      <c r="V35" s="124"/>
      <c r="W35" s="122"/>
      <c r="X35" s="123"/>
      <c r="Y35" s="124"/>
      <c r="Z35" s="122"/>
      <c r="AA35" s="123"/>
      <c r="AB35" s="124"/>
      <c r="AC35" s="122"/>
      <c r="AD35" s="123"/>
      <c r="AE35" s="124"/>
      <c r="AF35" s="122"/>
      <c r="AG35" s="123"/>
      <c r="AH35" s="124"/>
      <c r="AI35" s="122"/>
      <c r="AJ35" s="123"/>
      <c r="AK35" s="124"/>
      <c r="AL35" s="122"/>
      <c r="AM35" s="123"/>
      <c r="AN35" s="124"/>
      <c r="AO35" s="125"/>
    </row>
    <row r="36" spans="1:41" s="200" customFormat="1" ht="13.8" thickBot="1" x14ac:dyDescent="0.3">
      <c r="A36" s="513"/>
      <c r="B36" s="529"/>
      <c r="C36" s="532"/>
      <c r="D36" s="533"/>
      <c r="E36" s="134"/>
      <c r="F36" s="123"/>
      <c r="G36" s="124"/>
      <c r="H36" s="122"/>
      <c r="I36" s="123"/>
      <c r="J36" s="124"/>
      <c r="K36" s="122"/>
      <c r="L36" s="123"/>
      <c r="M36" s="124"/>
      <c r="N36" s="122"/>
      <c r="O36" s="123"/>
      <c r="P36" s="124"/>
      <c r="Q36" s="122"/>
      <c r="R36" s="123"/>
      <c r="S36" s="124"/>
      <c r="T36" s="122"/>
      <c r="U36" s="123"/>
      <c r="V36" s="124"/>
      <c r="W36" s="122"/>
      <c r="X36" s="123"/>
      <c r="Y36" s="124"/>
      <c r="Z36" s="122"/>
      <c r="AA36" s="123"/>
      <c r="AB36" s="124"/>
      <c r="AC36" s="122"/>
      <c r="AD36" s="123"/>
      <c r="AE36" s="124"/>
      <c r="AF36" s="122"/>
      <c r="AG36" s="123"/>
      <c r="AH36" s="124"/>
      <c r="AI36" s="122"/>
      <c r="AJ36" s="123"/>
      <c r="AK36" s="124"/>
      <c r="AL36" s="122"/>
      <c r="AM36" s="123"/>
      <c r="AN36" s="124"/>
      <c r="AO36" s="125"/>
    </row>
    <row r="37" spans="1:41" s="200" customFormat="1" ht="13.8" thickBot="1" x14ac:dyDescent="0.3">
      <c r="A37" s="513"/>
      <c r="B37" s="529"/>
      <c r="C37" s="532"/>
      <c r="D37" s="533"/>
      <c r="E37" s="134"/>
      <c r="F37" s="123"/>
      <c r="G37" s="124"/>
      <c r="H37" s="122"/>
      <c r="I37" s="123"/>
      <c r="J37" s="124"/>
      <c r="K37" s="122"/>
      <c r="L37" s="123"/>
      <c r="M37" s="124"/>
      <c r="N37" s="122"/>
      <c r="O37" s="123"/>
      <c r="P37" s="124"/>
      <c r="Q37" s="122"/>
      <c r="R37" s="123"/>
      <c r="S37" s="124"/>
      <c r="T37" s="122"/>
      <c r="U37" s="123"/>
      <c r="V37" s="124"/>
      <c r="W37" s="122"/>
      <c r="X37" s="123"/>
      <c r="Y37" s="124"/>
      <c r="Z37" s="122"/>
      <c r="AA37" s="123"/>
      <c r="AB37" s="124"/>
      <c r="AC37" s="122"/>
      <c r="AD37" s="123"/>
      <c r="AE37" s="124"/>
      <c r="AF37" s="122"/>
      <c r="AG37" s="123"/>
      <c r="AH37" s="124"/>
      <c r="AI37" s="122"/>
      <c r="AJ37" s="123"/>
      <c r="AK37" s="124"/>
      <c r="AL37" s="122"/>
      <c r="AM37" s="123"/>
      <c r="AN37" s="124"/>
      <c r="AO37" s="125"/>
    </row>
    <row r="38" spans="1:41" s="200" customFormat="1" ht="13.8" thickBot="1" x14ac:dyDescent="0.3">
      <c r="A38" s="476" t="s">
        <v>526</v>
      </c>
      <c r="B38" s="477"/>
      <c r="C38" s="477"/>
      <c r="D38" s="478"/>
      <c r="E38" s="132" t="s">
        <v>1012</v>
      </c>
      <c r="F38" s="150"/>
      <c r="G38" s="151">
        <v>6.6</v>
      </c>
      <c r="H38" s="151"/>
      <c r="I38" s="150"/>
      <c r="J38" s="151">
        <v>6.6</v>
      </c>
      <c r="K38" s="205"/>
      <c r="L38" s="150"/>
      <c r="M38" s="151">
        <v>6.6</v>
      </c>
      <c r="N38" s="151"/>
      <c r="O38" s="150"/>
      <c r="P38" s="151">
        <v>6.6</v>
      </c>
      <c r="Q38" s="205"/>
      <c r="R38" s="150"/>
      <c r="S38" s="151">
        <v>6.6</v>
      </c>
      <c r="T38" s="151"/>
      <c r="U38" s="150"/>
      <c r="V38" s="151">
        <v>6.6</v>
      </c>
      <c r="W38" s="205"/>
      <c r="X38" s="150"/>
      <c r="Y38" s="151">
        <v>6.6</v>
      </c>
      <c r="Z38" s="151"/>
      <c r="AA38" s="150"/>
      <c r="AB38" s="151">
        <v>6.6</v>
      </c>
      <c r="AC38" s="205"/>
      <c r="AD38" s="150"/>
      <c r="AE38" s="151">
        <v>6.6</v>
      </c>
      <c r="AF38" s="151"/>
      <c r="AG38" s="150"/>
      <c r="AH38" s="151">
        <v>6.6</v>
      </c>
      <c r="AI38" s="205"/>
      <c r="AJ38" s="150"/>
      <c r="AK38" s="151">
        <v>6.6</v>
      </c>
      <c r="AL38" s="151"/>
      <c r="AM38" s="150"/>
      <c r="AN38" s="151">
        <v>6.6</v>
      </c>
      <c r="AO38" s="205"/>
    </row>
    <row r="39" spans="1:41" s="200" customFormat="1" ht="13.8" thickBot="1" x14ac:dyDescent="0.3">
      <c r="A39" s="473" t="s">
        <v>528</v>
      </c>
      <c r="B39" s="474"/>
      <c r="C39" s="474"/>
      <c r="D39" s="475"/>
      <c r="E39" s="201"/>
      <c r="F39" s="150"/>
      <c r="G39" s="151"/>
      <c r="H39" s="151"/>
      <c r="I39" s="150"/>
      <c r="J39" s="151"/>
      <c r="K39" s="205"/>
      <c r="L39" s="150"/>
      <c r="M39" s="151"/>
      <c r="N39" s="151"/>
      <c r="O39" s="150"/>
      <c r="P39" s="151"/>
      <c r="Q39" s="205"/>
      <c r="R39" s="150"/>
      <c r="S39" s="151"/>
      <c r="T39" s="151"/>
      <c r="U39" s="150"/>
      <c r="V39" s="151"/>
      <c r="W39" s="205"/>
      <c r="X39" s="150"/>
      <c r="Y39" s="151"/>
      <c r="Z39" s="151"/>
      <c r="AA39" s="150"/>
      <c r="AB39" s="151"/>
      <c r="AC39" s="205"/>
      <c r="AD39" s="150"/>
      <c r="AE39" s="151"/>
      <c r="AF39" s="151"/>
      <c r="AG39" s="150"/>
      <c r="AH39" s="151"/>
      <c r="AI39" s="205"/>
      <c r="AJ39" s="150"/>
      <c r="AK39" s="151"/>
      <c r="AL39" s="151"/>
      <c r="AM39" s="150"/>
      <c r="AN39" s="151"/>
      <c r="AO39" s="205"/>
    </row>
    <row r="40" spans="1:41" s="200" customFormat="1" ht="13.8" thickBot="1" x14ac:dyDescent="0.3">
      <c r="A40" s="487" t="s">
        <v>517</v>
      </c>
      <c r="B40" s="488"/>
      <c r="C40" s="488"/>
      <c r="D40" s="489"/>
      <c r="E40" s="201"/>
      <c r="F40" s="150"/>
      <c r="G40" s="151"/>
      <c r="H40" s="151"/>
      <c r="I40" s="150"/>
      <c r="J40" s="151"/>
      <c r="K40" s="205"/>
      <c r="L40" s="150"/>
      <c r="M40" s="151"/>
      <c r="N40" s="151"/>
      <c r="O40" s="150"/>
      <c r="P40" s="151"/>
      <c r="Q40" s="205"/>
      <c r="R40" s="150"/>
      <c r="S40" s="151"/>
      <c r="T40" s="151"/>
      <c r="U40" s="150"/>
      <c r="V40" s="151"/>
      <c r="W40" s="205"/>
      <c r="X40" s="150"/>
      <c r="Y40" s="151"/>
      <c r="Z40" s="151"/>
      <c r="AA40" s="150"/>
      <c r="AB40" s="151"/>
      <c r="AC40" s="205"/>
      <c r="AD40" s="150"/>
      <c r="AE40" s="151"/>
      <c r="AF40" s="151"/>
      <c r="AG40" s="150"/>
      <c r="AH40" s="151"/>
      <c r="AI40" s="205"/>
      <c r="AJ40" s="150"/>
      <c r="AK40" s="151"/>
      <c r="AL40" s="151"/>
      <c r="AM40" s="150"/>
      <c r="AN40" s="151"/>
      <c r="AO40" s="205"/>
    </row>
    <row r="41" spans="1:41" s="200" customFormat="1" x14ac:dyDescent="0.25">
      <c r="A41" s="476" t="s">
        <v>530</v>
      </c>
      <c r="B41" s="477"/>
      <c r="C41" s="477"/>
      <c r="D41" s="478"/>
      <c r="E41" s="139"/>
      <c r="F41" s="143"/>
      <c r="G41" s="144"/>
      <c r="H41" s="144"/>
      <c r="I41" s="143"/>
      <c r="J41" s="144"/>
      <c r="K41" s="145"/>
      <c r="L41" s="143"/>
      <c r="M41" s="144"/>
      <c r="N41" s="144"/>
      <c r="O41" s="143"/>
      <c r="P41" s="144"/>
      <c r="Q41" s="145"/>
      <c r="R41" s="143"/>
      <c r="S41" s="144"/>
      <c r="T41" s="144"/>
      <c r="U41" s="143"/>
      <c r="V41" s="144"/>
      <c r="W41" s="145"/>
      <c r="X41" s="143"/>
      <c r="Y41" s="144"/>
      <c r="Z41" s="144"/>
      <c r="AA41" s="143"/>
      <c r="AB41" s="144"/>
      <c r="AC41" s="145"/>
      <c r="AD41" s="143"/>
      <c r="AE41" s="144"/>
      <c r="AF41" s="144"/>
      <c r="AG41" s="143"/>
      <c r="AH41" s="144"/>
      <c r="AI41" s="145"/>
      <c r="AJ41" s="143"/>
      <c r="AK41" s="144"/>
      <c r="AL41" s="144"/>
      <c r="AM41" s="143"/>
      <c r="AN41" s="144"/>
      <c r="AO41" s="145"/>
    </row>
    <row r="42" spans="1:41" s="200" customFormat="1" ht="13.8" thickBot="1" x14ac:dyDescent="0.3">
      <c r="A42" s="487" t="s">
        <v>519</v>
      </c>
      <c r="B42" s="488"/>
      <c r="C42" s="488"/>
      <c r="D42" s="489"/>
      <c r="E42" s="146"/>
      <c r="F42" s="147"/>
      <c r="G42" s="148"/>
      <c r="H42" s="148"/>
      <c r="I42" s="147"/>
      <c r="J42" s="148"/>
      <c r="K42" s="149"/>
      <c r="L42" s="147"/>
      <c r="M42" s="148"/>
      <c r="N42" s="148"/>
      <c r="O42" s="147"/>
      <c r="P42" s="148"/>
      <c r="Q42" s="149"/>
      <c r="R42" s="147"/>
      <c r="S42" s="148"/>
      <c r="T42" s="148"/>
      <c r="U42" s="147"/>
      <c r="V42" s="148"/>
      <c r="W42" s="149"/>
      <c r="X42" s="147"/>
      <c r="Y42" s="148"/>
      <c r="Z42" s="148"/>
      <c r="AA42" s="147"/>
      <c r="AB42" s="148"/>
      <c r="AC42" s="149"/>
      <c r="AD42" s="147"/>
      <c r="AE42" s="148"/>
      <c r="AF42" s="148"/>
      <c r="AG42" s="147"/>
      <c r="AH42" s="148"/>
      <c r="AI42" s="149"/>
      <c r="AJ42" s="147"/>
      <c r="AK42" s="148"/>
      <c r="AL42" s="148"/>
      <c r="AM42" s="147"/>
      <c r="AN42" s="148"/>
      <c r="AO42" s="149"/>
    </row>
    <row r="43" spans="1:41" s="200" customFormat="1" ht="13.8" thickBot="1" x14ac:dyDescent="0.3">
      <c r="A43" s="512" t="s">
        <v>494</v>
      </c>
      <c r="B43" s="554" t="s">
        <v>495</v>
      </c>
      <c r="C43" s="555"/>
      <c r="D43" s="108" t="s">
        <v>496</v>
      </c>
      <c r="E43" s="109" t="s">
        <v>497</v>
      </c>
      <c r="F43" s="505" t="s">
        <v>531</v>
      </c>
      <c r="G43" s="506"/>
      <c r="H43" s="506"/>
      <c r="I43" s="505" t="s">
        <v>532</v>
      </c>
      <c r="J43" s="506"/>
      <c r="K43" s="506"/>
      <c r="L43" s="505" t="s">
        <v>533</v>
      </c>
      <c r="M43" s="506"/>
      <c r="N43" s="506"/>
      <c r="O43" s="505" t="s">
        <v>534</v>
      </c>
      <c r="P43" s="506"/>
      <c r="Q43" s="506"/>
      <c r="R43" s="505" t="s">
        <v>535</v>
      </c>
      <c r="S43" s="506"/>
      <c r="T43" s="506"/>
      <c r="U43" s="505" t="s">
        <v>536</v>
      </c>
      <c r="V43" s="506"/>
      <c r="W43" s="506"/>
      <c r="X43" s="505" t="s">
        <v>537</v>
      </c>
      <c r="Y43" s="506"/>
      <c r="Z43" s="506"/>
      <c r="AA43" s="505" t="s">
        <v>538</v>
      </c>
      <c r="AB43" s="506"/>
      <c r="AC43" s="506"/>
      <c r="AD43" s="505" t="s">
        <v>539</v>
      </c>
      <c r="AE43" s="506"/>
      <c r="AF43" s="506"/>
      <c r="AG43" s="505" t="s">
        <v>540</v>
      </c>
      <c r="AH43" s="506"/>
      <c r="AI43" s="506"/>
      <c r="AJ43" s="505" t="s">
        <v>541</v>
      </c>
      <c r="AK43" s="506"/>
      <c r="AL43" s="506"/>
      <c r="AM43" s="505" t="s">
        <v>542</v>
      </c>
      <c r="AN43" s="506"/>
      <c r="AO43" s="556"/>
    </row>
    <row r="44" spans="1:41" s="200" customFormat="1" ht="13.8" thickBot="1" x14ac:dyDescent="0.3">
      <c r="A44" s="553"/>
      <c r="B44" s="557" t="s">
        <v>510</v>
      </c>
      <c r="C44" s="558"/>
      <c r="D44" s="110" t="s">
        <v>511</v>
      </c>
      <c r="E44" s="111" t="s">
        <v>512</v>
      </c>
      <c r="F44" s="202" t="s">
        <v>513</v>
      </c>
      <c r="G44" s="203" t="s">
        <v>514</v>
      </c>
      <c r="H44" s="203" t="s">
        <v>515</v>
      </c>
      <c r="I44" s="202" t="s">
        <v>513</v>
      </c>
      <c r="J44" s="203" t="s">
        <v>514</v>
      </c>
      <c r="K44" s="203" t="s">
        <v>515</v>
      </c>
      <c r="L44" s="202" t="s">
        <v>513</v>
      </c>
      <c r="M44" s="203" t="s">
        <v>514</v>
      </c>
      <c r="N44" s="203" t="s">
        <v>515</v>
      </c>
      <c r="O44" s="202" t="s">
        <v>513</v>
      </c>
      <c r="P44" s="203" t="s">
        <v>514</v>
      </c>
      <c r="Q44" s="203" t="s">
        <v>515</v>
      </c>
      <c r="R44" s="202" t="s">
        <v>513</v>
      </c>
      <c r="S44" s="203" t="s">
        <v>514</v>
      </c>
      <c r="T44" s="203" t="s">
        <v>515</v>
      </c>
      <c r="U44" s="202" t="s">
        <v>513</v>
      </c>
      <c r="V44" s="203" t="s">
        <v>514</v>
      </c>
      <c r="W44" s="203" t="s">
        <v>515</v>
      </c>
      <c r="X44" s="202" t="s">
        <v>513</v>
      </c>
      <c r="Y44" s="203" t="s">
        <v>514</v>
      </c>
      <c r="Z44" s="203" t="s">
        <v>515</v>
      </c>
      <c r="AA44" s="202" t="s">
        <v>513</v>
      </c>
      <c r="AB44" s="203" t="s">
        <v>514</v>
      </c>
      <c r="AC44" s="203" t="s">
        <v>515</v>
      </c>
      <c r="AD44" s="202" t="s">
        <v>513</v>
      </c>
      <c r="AE44" s="203" t="s">
        <v>514</v>
      </c>
      <c r="AF44" s="203" t="s">
        <v>515</v>
      </c>
      <c r="AG44" s="202" t="s">
        <v>513</v>
      </c>
      <c r="AH44" s="203" t="s">
        <v>514</v>
      </c>
      <c r="AI44" s="203" t="s">
        <v>515</v>
      </c>
      <c r="AJ44" s="202" t="s">
        <v>513</v>
      </c>
      <c r="AK44" s="203" t="s">
        <v>514</v>
      </c>
      <c r="AL44" s="203" t="s">
        <v>515</v>
      </c>
      <c r="AM44" s="202" t="s">
        <v>513</v>
      </c>
      <c r="AN44" s="203" t="s">
        <v>514</v>
      </c>
      <c r="AO44" s="204" t="s">
        <v>515</v>
      </c>
    </row>
    <row r="45" spans="1:41" s="200" customFormat="1" ht="13.8" thickBot="1" x14ac:dyDescent="0.3">
      <c r="A45" s="553"/>
      <c r="B45" s="534" t="s">
        <v>516</v>
      </c>
      <c r="C45" s="535"/>
      <c r="D45" s="112"/>
      <c r="E45" s="113" t="s">
        <v>517</v>
      </c>
      <c r="F45" s="114" t="s">
        <v>25</v>
      </c>
      <c r="G45" s="115" t="s">
        <v>518</v>
      </c>
      <c r="H45" s="115" t="s">
        <v>519</v>
      </c>
      <c r="I45" s="114" t="s">
        <v>25</v>
      </c>
      <c r="J45" s="115" t="s">
        <v>518</v>
      </c>
      <c r="K45" s="115" t="s">
        <v>519</v>
      </c>
      <c r="L45" s="114" t="s">
        <v>25</v>
      </c>
      <c r="M45" s="115" t="s">
        <v>518</v>
      </c>
      <c r="N45" s="115" t="s">
        <v>519</v>
      </c>
      <c r="O45" s="114" t="s">
        <v>25</v>
      </c>
      <c r="P45" s="115" t="s">
        <v>518</v>
      </c>
      <c r="Q45" s="115" t="s">
        <v>519</v>
      </c>
      <c r="R45" s="114" t="s">
        <v>25</v>
      </c>
      <c r="S45" s="115" t="s">
        <v>518</v>
      </c>
      <c r="T45" s="115" t="s">
        <v>519</v>
      </c>
      <c r="U45" s="114" t="s">
        <v>25</v>
      </c>
      <c r="V45" s="115" t="s">
        <v>518</v>
      </c>
      <c r="W45" s="115" t="s">
        <v>519</v>
      </c>
      <c r="X45" s="114" t="s">
        <v>25</v>
      </c>
      <c r="Y45" s="115" t="s">
        <v>518</v>
      </c>
      <c r="Z45" s="115" t="s">
        <v>519</v>
      </c>
      <c r="AA45" s="114" t="s">
        <v>25</v>
      </c>
      <c r="AB45" s="115" t="s">
        <v>518</v>
      </c>
      <c r="AC45" s="115" t="s">
        <v>519</v>
      </c>
      <c r="AD45" s="114" t="s">
        <v>25</v>
      </c>
      <c r="AE45" s="115" t="s">
        <v>518</v>
      </c>
      <c r="AF45" s="115" t="s">
        <v>519</v>
      </c>
      <c r="AG45" s="114" t="s">
        <v>25</v>
      </c>
      <c r="AH45" s="115" t="s">
        <v>518</v>
      </c>
      <c r="AI45" s="115" t="s">
        <v>519</v>
      </c>
      <c r="AJ45" s="114" t="s">
        <v>25</v>
      </c>
      <c r="AK45" s="115" t="s">
        <v>518</v>
      </c>
      <c r="AL45" s="115" t="s">
        <v>519</v>
      </c>
      <c r="AM45" s="114" t="s">
        <v>25</v>
      </c>
      <c r="AN45" s="115" t="s">
        <v>518</v>
      </c>
      <c r="AO45" s="116" t="s">
        <v>519</v>
      </c>
    </row>
    <row r="46" spans="1:41" s="200" customFormat="1" ht="13.8" thickBot="1" x14ac:dyDescent="0.3">
      <c r="A46" s="553"/>
      <c r="B46" s="580" t="s">
        <v>1010</v>
      </c>
      <c r="C46" s="127"/>
      <c r="D46" s="495">
        <v>10</v>
      </c>
      <c r="E46" s="117"/>
      <c r="F46" s="118"/>
      <c r="G46" s="119"/>
      <c r="H46" s="120"/>
      <c r="I46" s="118"/>
      <c r="J46" s="119"/>
      <c r="K46" s="120"/>
      <c r="L46" s="118"/>
      <c r="M46" s="119"/>
      <c r="N46" s="120"/>
      <c r="O46" s="118"/>
      <c r="P46" s="119"/>
      <c r="Q46" s="120"/>
      <c r="R46" s="118"/>
      <c r="S46" s="119"/>
      <c r="T46" s="120"/>
      <c r="U46" s="118"/>
      <c r="V46" s="119"/>
      <c r="W46" s="120"/>
      <c r="X46" s="118"/>
      <c r="Y46" s="119"/>
      <c r="Z46" s="120"/>
      <c r="AA46" s="118"/>
      <c r="AB46" s="119"/>
      <c r="AC46" s="120"/>
      <c r="AD46" s="118"/>
      <c r="AE46" s="119"/>
      <c r="AF46" s="120"/>
      <c r="AG46" s="118"/>
      <c r="AH46" s="119"/>
      <c r="AI46" s="120"/>
      <c r="AJ46" s="118"/>
      <c r="AK46" s="119"/>
      <c r="AL46" s="120"/>
      <c r="AM46" s="118"/>
      <c r="AN46" s="119"/>
      <c r="AO46" s="121"/>
    </row>
    <row r="47" spans="1:41" s="200" customFormat="1" ht="13.8" thickBot="1" x14ac:dyDescent="0.3">
      <c r="A47" s="553"/>
      <c r="B47" s="577"/>
      <c r="C47" s="124"/>
      <c r="D47" s="579"/>
      <c r="E47" s="122"/>
      <c r="F47" s="123"/>
      <c r="G47" s="124"/>
      <c r="H47" s="122"/>
      <c r="I47" s="123"/>
      <c r="J47" s="124"/>
      <c r="K47" s="122"/>
      <c r="L47" s="123"/>
      <c r="M47" s="124"/>
      <c r="N47" s="122"/>
      <c r="O47" s="123"/>
      <c r="P47" s="124"/>
      <c r="Q47" s="122"/>
      <c r="R47" s="123"/>
      <c r="S47" s="124"/>
      <c r="T47" s="122"/>
      <c r="U47" s="123"/>
      <c r="V47" s="124"/>
      <c r="W47" s="122"/>
      <c r="X47" s="123"/>
      <c r="Y47" s="124"/>
      <c r="Z47" s="122"/>
      <c r="AA47" s="123"/>
      <c r="AB47" s="124"/>
      <c r="AC47" s="122"/>
      <c r="AD47" s="123"/>
      <c r="AE47" s="124"/>
      <c r="AF47" s="122"/>
      <c r="AG47" s="123"/>
      <c r="AH47" s="124"/>
      <c r="AI47" s="122"/>
      <c r="AJ47" s="123"/>
      <c r="AK47" s="124"/>
      <c r="AL47" s="122"/>
      <c r="AM47" s="123"/>
      <c r="AN47" s="124"/>
      <c r="AO47" s="125"/>
    </row>
    <row r="48" spans="1:41" s="200" customFormat="1" ht="13.8" thickBot="1" x14ac:dyDescent="0.3">
      <c r="A48" s="553"/>
      <c r="B48" s="577"/>
      <c r="C48" s="124"/>
      <c r="D48" s="496"/>
      <c r="E48" s="122">
        <v>6</v>
      </c>
      <c r="F48" s="581">
        <v>35.332000000000001</v>
      </c>
      <c r="G48" s="582">
        <v>0.36399999999999999</v>
      </c>
      <c r="H48" s="583">
        <v>0.182</v>
      </c>
      <c r="I48" s="581">
        <v>36.713999999999999</v>
      </c>
      <c r="J48" s="582">
        <v>0.378</v>
      </c>
      <c r="K48" s="583">
        <v>0.189</v>
      </c>
      <c r="L48" s="581">
        <v>36.887999999999998</v>
      </c>
      <c r="M48" s="582">
        <v>0.38</v>
      </c>
      <c r="N48" s="583">
        <v>0.19</v>
      </c>
      <c r="O48" s="581">
        <v>34.103999999999999</v>
      </c>
      <c r="P48" s="582">
        <v>0.35099999999999998</v>
      </c>
      <c r="Q48" s="583">
        <v>0.17599999999999999</v>
      </c>
      <c r="R48" s="581">
        <v>33.756</v>
      </c>
      <c r="S48" s="582">
        <v>0.34799999999999998</v>
      </c>
      <c r="T48" s="583">
        <v>0.17399999999999999</v>
      </c>
      <c r="U48" s="581">
        <v>34.103999999999999</v>
      </c>
      <c r="V48" s="582">
        <v>0.35099999999999998</v>
      </c>
      <c r="W48" s="583">
        <v>0.17599999999999999</v>
      </c>
      <c r="X48" s="581">
        <v>32.19</v>
      </c>
      <c r="Y48" s="582">
        <v>0.33200000000000002</v>
      </c>
      <c r="Z48" s="583">
        <v>0.16600000000000001</v>
      </c>
      <c r="AA48" s="581">
        <v>32.015999999999998</v>
      </c>
      <c r="AB48" s="582">
        <v>0.33</v>
      </c>
      <c r="AC48" s="583">
        <v>0.16500000000000001</v>
      </c>
      <c r="AD48" s="581">
        <v>32.19</v>
      </c>
      <c r="AE48" s="582">
        <v>0.33200000000000002</v>
      </c>
      <c r="AF48" s="583">
        <v>0.16600000000000001</v>
      </c>
      <c r="AG48" s="581">
        <v>28.536000000000001</v>
      </c>
      <c r="AH48" s="582">
        <v>0.29399999999999998</v>
      </c>
      <c r="AI48" s="583">
        <v>0.14699999999999999</v>
      </c>
      <c r="AJ48" s="581">
        <v>28.187999999999999</v>
      </c>
      <c r="AK48" s="582">
        <v>0.28999999999999998</v>
      </c>
      <c r="AL48" s="583">
        <v>0.14499999999999999</v>
      </c>
      <c r="AM48" s="581">
        <v>27.84</v>
      </c>
      <c r="AN48" s="582">
        <v>0.28699999999999998</v>
      </c>
      <c r="AO48" s="583">
        <v>0.14299999999999999</v>
      </c>
    </row>
    <row r="49" spans="1:41" s="200" customFormat="1" ht="13.8" thickBot="1" x14ac:dyDescent="0.3">
      <c r="A49" s="553"/>
      <c r="B49" s="507"/>
      <c r="C49" s="124"/>
      <c r="D49" s="126"/>
      <c r="E49" s="117"/>
      <c r="F49" s="123"/>
      <c r="G49" s="124"/>
      <c r="H49" s="122"/>
      <c r="I49" s="123"/>
      <c r="J49" s="124"/>
      <c r="K49" s="122"/>
      <c r="L49" s="123"/>
      <c r="M49" s="124"/>
      <c r="N49" s="122"/>
      <c r="O49" s="123"/>
      <c r="P49" s="124"/>
      <c r="Q49" s="122"/>
      <c r="R49" s="123"/>
      <c r="S49" s="124"/>
      <c r="T49" s="122"/>
      <c r="U49" s="123"/>
      <c r="V49" s="124"/>
      <c r="W49" s="122"/>
      <c r="X49" s="123"/>
      <c r="Y49" s="124"/>
      <c r="Z49" s="122"/>
      <c r="AA49" s="123"/>
      <c r="AB49" s="124"/>
      <c r="AC49" s="122"/>
      <c r="AD49" s="123"/>
      <c r="AE49" s="124"/>
      <c r="AF49" s="122"/>
      <c r="AG49" s="123"/>
      <c r="AH49" s="124"/>
      <c r="AI49" s="122"/>
      <c r="AJ49" s="123"/>
      <c r="AK49" s="124"/>
      <c r="AL49" s="122"/>
      <c r="AM49" s="123"/>
      <c r="AN49" s="124"/>
      <c r="AO49" s="125"/>
    </row>
    <row r="50" spans="1:41" s="200" customFormat="1" ht="13.8" thickBot="1" x14ac:dyDescent="0.3">
      <c r="A50" s="553"/>
      <c r="B50" s="507"/>
      <c r="C50" s="124"/>
      <c r="D50" s="110"/>
      <c r="E50" s="122"/>
      <c r="F50" s="123"/>
      <c r="G50" s="124"/>
      <c r="H50" s="122"/>
      <c r="I50" s="123"/>
      <c r="J50" s="124"/>
      <c r="K50" s="122"/>
      <c r="L50" s="123"/>
      <c r="M50" s="124"/>
      <c r="N50" s="122"/>
      <c r="O50" s="123"/>
      <c r="P50" s="124"/>
      <c r="Q50" s="122"/>
      <c r="R50" s="123"/>
      <c r="S50" s="124"/>
      <c r="T50" s="122"/>
      <c r="U50" s="123"/>
      <c r="V50" s="124"/>
      <c r="W50" s="122"/>
      <c r="X50" s="123"/>
      <c r="Y50" s="124"/>
      <c r="Z50" s="122"/>
      <c r="AA50" s="123"/>
      <c r="AB50" s="124"/>
      <c r="AC50" s="122"/>
      <c r="AD50" s="123"/>
      <c r="AE50" s="124"/>
      <c r="AF50" s="122"/>
      <c r="AG50" s="123"/>
      <c r="AH50" s="124"/>
      <c r="AI50" s="122"/>
      <c r="AJ50" s="123"/>
      <c r="AK50" s="124"/>
      <c r="AL50" s="122"/>
      <c r="AM50" s="123"/>
      <c r="AN50" s="124"/>
      <c r="AO50" s="125"/>
    </row>
    <row r="51" spans="1:41" s="200" customFormat="1" ht="13.8" thickBot="1" x14ac:dyDescent="0.3">
      <c r="A51" s="553"/>
      <c r="B51" s="507"/>
      <c r="C51" s="124"/>
      <c r="D51" s="127"/>
      <c r="E51" s="122"/>
      <c r="F51" s="123"/>
      <c r="G51" s="124"/>
      <c r="H51" s="122"/>
      <c r="I51" s="123"/>
      <c r="J51" s="124"/>
      <c r="K51" s="122"/>
      <c r="L51" s="123"/>
      <c r="M51" s="124"/>
      <c r="N51" s="122"/>
      <c r="O51" s="123"/>
      <c r="P51" s="124"/>
      <c r="Q51" s="122"/>
      <c r="R51" s="123"/>
      <c r="S51" s="124"/>
      <c r="T51" s="122"/>
      <c r="U51" s="123"/>
      <c r="V51" s="124"/>
      <c r="W51" s="122"/>
      <c r="X51" s="123"/>
      <c r="Y51" s="124"/>
      <c r="Z51" s="122"/>
      <c r="AA51" s="123"/>
      <c r="AB51" s="124"/>
      <c r="AC51" s="122"/>
      <c r="AD51" s="123"/>
      <c r="AE51" s="124"/>
      <c r="AF51" s="122"/>
      <c r="AG51" s="123"/>
      <c r="AH51" s="124"/>
      <c r="AI51" s="122"/>
      <c r="AJ51" s="123"/>
      <c r="AK51" s="124"/>
      <c r="AL51" s="122"/>
      <c r="AM51" s="123"/>
      <c r="AN51" s="124"/>
      <c r="AO51" s="125"/>
    </row>
    <row r="52" spans="1:41" s="200" customFormat="1" ht="13.8" thickBot="1" x14ac:dyDescent="0.3">
      <c r="A52" s="553"/>
      <c r="B52" s="507"/>
      <c r="C52" s="124"/>
      <c r="D52" s="126"/>
      <c r="E52" s="117"/>
      <c r="F52" s="123"/>
      <c r="G52" s="124"/>
      <c r="H52" s="122"/>
      <c r="I52" s="123"/>
      <c r="J52" s="124"/>
      <c r="K52" s="122"/>
      <c r="L52" s="123"/>
      <c r="M52" s="124"/>
      <c r="N52" s="122"/>
      <c r="O52" s="123"/>
      <c r="P52" s="124"/>
      <c r="Q52" s="122"/>
      <c r="R52" s="123"/>
      <c r="S52" s="124"/>
      <c r="T52" s="122"/>
      <c r="U52" s="123"/>
      <c r="V52" s="124"/>
      <c r="W52" s="122"/>
      <c r="X52" s="123"/>
      <c r="Y52" s="124"/>
      <c r="Z52" s="122"/>
      <c r="AA52" s="123"/>
      <c r="AB52" s="124"/>
      <c r="AC52" s="122"/>
      <c r="AD52" s="123"/>
      <c r="AE52" s="124"/>
      <c r="AF52" s="122"/>
      <c r="AG52" s="123"/>
      <c r="AH52" s="124"/>
      <c r="AI52" s="122"/>
      <c r="AJ52" s="123"/>
      <c r="AK52" s="124"/>
      <c r="AL52" s="122"/>
      <c r="AM52" s="123"/>
      <c r="AN52" s="124"/>
      <c r="AO52" s="125"/>
    </row>
    <row r="53" spans="1:41" s="200" customFormat="1" ht="13.8" thickBot="1" x14ac:dyDescent="0.3">
      <c r="A53" s="553"/>
      <c r="B53" s="507"/>
      <c r="C53" s="124"/>
      <c r="D53" s="110"/>
      <c r="E53" s="122"/>
      <c r="F53" s="123"/>
      <c r="G53" s="124"/>
      <c r="H53" s="122"/>
      <c r="I53" s="123"/>
      <c r="J53" s="124"/>
      <c r="K53" s="122"/>
      <c r="L53" s="123"/>
      <c r="M53" s="124"/>
      <c r="N53" s="122"/>
      <c r="O53" s="123"/>
      <c r="P53" s="124"/>
      <c r="Q53" s="122"/>
      <c r="R53" s="123"/>
      <c r="S53" s="124"/>
      <c r="T53" s="122"/>
      <c r="U53" s="123"/>
      <c r="V53" s="124"/>
      <c r="W53" s="122"/>
      <c r="X53" s="123"/>
      <c r="Y53" s="124"/>
      <c r="Z53" s="122"/>
      <c r="AA53" s="123"/>
      <c r="AB53" s="124"/>
      <c r="AC53" s="122"/>
      <c r="AD53" s="123"/>
      <c r="AE53" s="124"/>
      <c r="AF53" s="122"/>
      <c r="AG53" s="123"/>
      <c r="AH53" s="124"/>
      <c r="AI53" s="122"/>
      <c r="AJ53" s="123"/>
      <c r="AK53" s="124"/>
      <c r="AL53" s="122"/>
      <c r="AM53" s="123"/>
      <c r="AN53" s="124"/>
      <c r="AO53" s="125"/>
    </row>
    <row r="54" spans="1:41" s="200" customFormat="1" ht="13.8" thickBot="1" x14ac:dyDescent="0.3">
      <c r="A54" s="553"/>
      <c r="B54" s="507"/>
      <c r="C54" s="124"/>
      <c r="D54" s="127"/>
      <c r="E54" s="122"/>
      <c r="F54" s="123"/>
      <c r="G54" s="124"/>
      <c r="H54" s="122"/>
      <c r="I54" s="123"/>
      <c r="J54" s="124"/>
      <c r="K54" s="122"/>
      <c r="L54" s="123"/>
      <c r="M54" s="124"/>
      <c r="N54" s="122"/>
      <c r="O54" s="123"/>
      <c r="P54" s="124"/>
      <c r="Q54" s="122"/>
      <c r="R54" s="123"/>
      <c r="S54" s="124"/>
      <c r="T54" s="122"/>
      <c r="U54" s="123"/>
      <c r="V54" s="124"/>
      <c r="W54" s="122"/>
      <c r="X54" s="123"/>
      <c r="Y54" s="124"/>
      <c r="Z54" s="122"/>
      <c r="AA54" s="123"/>
      <c r="AB54" s="124"/>
      <c r="AC54" s="122"/>
      <c r="AD54" s="123"/>
      <c r="AE54" s="124"/>
      <c r="AF54" s="122"/>
      <c r="AG54" s="123"/>
      <c r="AH54" s="124"/>
      <c r="AI54" s="122"/>
      <c r="AJ54" s="123"/>
      <c r="AK54" s="124"/>
      <c r="AL54" s="122"/>
      <c r="AM54" s="123"/>
      <c r="AN54" s="124"/>
      <c r="AO54" s="125"/>
    </row>
    <row r="55" spans="1:41" s="200" customFormat="1" ht="13.8" thickBot="1" x14ac:dyDescent="0.3">
      <c r="A55" s="553"/>
      <c r="B55" s="507"/>
      <c r="C55" s="124"/>
      <c r="D55" s="126"/>
      <c r="E55" s="117"/>
      <c r="F55" s="123"/>
      <c r="G55" s="124"/>
      <c r="H55" s="122"/>
      <c r="I55" s="123"/>
      <c r="J55" s="124"/>
      <c r="K55" s="122"/>
      <c r="L55" s="123"/>
      <c r="M55" s="124"/>
      <c r="N55" s="122"/>
      <c r="O55" s="123"/>
      <c r="P55" s="124"/>
      <c r="Q55" s="122"/>
      <c r="R55" s="123"/>
      <c r="S55" s="124"/>
      <c r="T55" s="122"/>
      <c r="U55" s="123"/>
      <c r="V55" s="124"/>
      <c r="W55" s="122"/>
      <c r="X55" s="123"/>
      <c r="Y55" s="124"/>
      <c r="Z55" s="122"/>
      <c r="AA55" s="123"/>
      <c r="AB55" s="124"/>
      <c r="AC55" s="122"/>
      <c r="AD55" s="123"/>
      <c r="AE55" s="124"/>
      <c r="AF55" s="122"/>
      <c r="AG55" s="123"/>
      <c r="AH55" s="124"/>
      <c r="AI55" s="122"/>
      <c r="AJ55" s="123"/>
      <c r="AK55" s="124"/>
      <c r="AL55" s="122"/>
      <c r="AM55" s="123"/>
      <c r="AN55" s="124"/>
      <c r="AO55" s="125"/>
    </row>
    <row r="56" spans="1:41" s="200" customFormat="1" ht="13.5" customHeight="1" thickBot="1" x14ac:dyDescent="0.3">
      <c r="A56" s="553"/>
      <c r="B56" s="507"/>
      <c r="C56" s="124"/>
      <c r="D56" s="110"/>
      <c r="E56" s="122"/>
      <c r="F56" s="123"/>
      <c r="G56" s="124"/>
      <c r="H56" s="122"/>
      <c r="I56" s="123"/>
      <c r="J56" s="124"/>
      <c r="K56" s="122"/>
      <c r="L56" s="123"/>
      <c r="M56" s="124"/>
      <c r="N56" s="122"/>
      <c r="O56" s="123"/>
      <c r="P56" s="124"/>
      <c r="Q56" s="122"/>
      <c r="R56" s="123"/>
      <c r="S56" s="124"/>
      <c r="T56" s="122"/>
      <c r="U56" s="123"/>
      <c r="V56" s="124"/>
      <c r="W56" s="122"/>
      <c r="X56" s="123"/>
      <c r="Y56" s="124"/>
      <c r="Z56" s="122"/>
      <c r="AA56" s="123"/>
      <c r="AB56" s="124"/>
      <c r="AC56" s="122"/>
      <c r="AD56" s="123"/>
      <c r="AE56" s="124"/>
      <c r="AF56" s="122"/>
      <c r="AG56" s="123"/>
      <c r="AH56" s="124"/>
      <c r="AI56" s="122"/>
      <c r="AJ56" s="123"/>
      <c r="AK56" s="124"/>
      <c r="AL56" s="122"/>
      <c r="AM56" s="123"/>
      <c r="AN56" s="124"/>
      <c r="AO56" s="125"/>
    </row>
    <row r="57" spans="1:41" s="200" customFormat="1" ht="13.8" thickBot="1" x14ac:dyDescent="0.3">
      <c r="A57" s="553"/>
      <c r="B57" s="508"/>
      <c r="C57" s="126"/>
      <c r="D57" s="128"/>
      <c r="E57" s="122"/>
      <c r="F57" s="129"/>
      <c r="G57" s="126"/>
      <c r="H57" s="130"/>
      <c r="I57" s="129"/>
      <c r="J57" s="126"/>
      <c r="K57" s="130"/>
      <c r="L57" s="129"/>
      <c r="M57" s="126"/>
      <c r="N57" s="130"/>
      <c r="O57" s="129"/>
      <c r="P57" s="126"/>
      <c r="Q57" s="130"/>
      <c r="R57" s="129"/>
      <c r="S57" s="126"/>
      <c r="T57" s="130"/>
      <c r="U57" s="129"/>
      <c r="V57" s="126"/>
      <c r="W57" s="130"/>
      <c r="X57" s="129"/>
      <c r="Y57" s="126"/>
      <c r="Z57" s="130"/>
      <c r="AA57" s="129"/>
      <c r="AB57" s="126"/>
      <c r="AC57" s="130"/>
      <c r="AD57" s="129"/>
      <c r="AE57" s="126"/>
      <c r="AF57" s="130"/>
      <c r="AG57" s="129"/>
      <c r="AH57" s="126"/>
      <c r="AI57" s="130"/>
      <c r="AJ57" s="129"/>
      <c r="AK57" s="126"/>
      <c r="AL57" s="130"/>
      <c r="AM57" s="129"/>
      <c r="AN57" s="126"/>
      <c r="AO57" s="131"/>
    </row>
    <row r="58" spans="1:41" s="200" customFormat="1" ht="13.8" thickBot="1" x14ac:dyDescent="0.3">
      <c r="A58" s="553"/>
      <c r="B58" s="509" t="s">
        <v>522</v>
      </c>
      <c r="C58" s="509"/>
      <c r="D58" s="509"/>
      <c r="E58" s="132"/>
      <c r="F58" s="133"/>
      <c r="G58" s="119"/>
      <c r="H58" s="120"/>
      <c r="I58" s="133"/>
      <c r="J58" s="119"/>
      <c r="K58" s="120"/>
      <c r="L58" s="133"/>
      <c r="M58" s="119"/>
      <c r="N58" s="120"/>
      <c r="O58" s="133"/>
      <c r="P58" s="119"/>
      <c r="Q58" s="120"/>
      <c r="R58" s="133"/>
      <c r="S58" s="119"/>
      <c r="T58" s="120"/>
      <c r="U58" s="133"/>
      <c r="V58" s="119"/>
      <c r="W58" s="120"/>
      <c r="X58" s="133"/>
      <c r="Y58" s="119"/>
      <c r="Z58" s="120"/>
      <c r="AA58" s="133"/>
      <c r="AB58" s="119"/>
      <c r="AC58" s="120"/>
      <c r="AD58" s="133"/>
      <c r="AE58" s="119"/>
      <c r="AF58" s="120"/>
      <c r="AG58" s="133"/>
      <c r="AH58" s="119"/>
      <c r="AI58" s="120"/>
      <c r="AJ58" s="133"/>
      <c r="AK58" s="119"/>
      <c r="AL58" s="120"/>
      <c r="AM58" s="133"/>
      <c r="AN58" s="119"/>
      <c r="AO58" s="121"/>
    </row>
    <row r="59" spans="1:41" s="200" customFormat="1" ht="13.8" thickBot="1" x14ac:dyDescent="0.3">
      <c r="A59" s="553"/>
      <c r="B59" s="510"/>
      <c r="C59" s="510"/>
      <c r="D59" s="510"/>
      <c r="E59" s="134"/>
      <c r="F59" s="135"/>
      <c r="G59" s="124"/>
      <c r="H59" s="122"/>
      <c r="I59" s="135"/>
      <c r="J59" s="124"/>
      <c r="K59" s="122"/>
      <c r="L59" s="135"/>
      <c r="M59" s="124"/>
      <c r="N59" s="122"/>
      <c r="O59" s="135"/>
      <c r="P59" s="124"/>
      <c r="Q59" s="122"/>
      <c r="R59" s="135"/>
      <c r="S59" s="124"/>
      <c r="T59" s="122"/>
      <c r="U59" s="135"/>
      <c r="V59" s="124"/>
      <c r="W59" s="122"/>
      <c r="X59" s="135"/>
      <c r="Y59" s="124"/>
      <c r="Z59" s="122"/>
      <c r="AA59" s="135"/>
      <c r="AB59" s="124"/>
      <c r="AC59" s="122"/>
      <c r="AD59" s="135"/>
      <c r="AE59" s="124"/>
      <c r="AF59" s="122"/>
      <c r="AG59" s="135"/>
      <c r="AH59" s="124"/>
      <c r="AI59" s="122"/>
      <c r="AJ59" s="135"/>
      <c r="AK59" s="124"/>
      <c r="AL59" s="122"/>
      <c r="AM59" s="135"/>
      <c r="AN59" s="124"/>
      <c r="AO59" s="125"/>
    </row>
    <row r="60" spans="1:41" s="200" customFormat="1" ht="13.8" thickBot="1" x14ac:dyDescent="0.3">
      <c r="A60" s="553"/>
      <c r="B60" s="511"/>
      <c r="C60" s="511"/>
      <c r="D60" s="511"/>
      <c r="E60" s="136"/>
      <c r="F60" s="137"/>
      <c r="G60" s="582">
        <v>0.36399999999999999</v>
      </c>
      <c r="H60" s="583">
        <v>0.182</v>
      </c>
      <c r="I60" s="137"/>
      <c r="J60" s="582">
        <v>0.378</v>
      </c>
      <c r="K60" s="583">
        <v>0.189</v>
      </c>
      <c r="L60" s="137"/>
      <c r="M60" s="582">
        <v>0.38</v>
      </c>
      <c r="N60" s="583">
        <v>0.19</v>
      </c>
      <c r="O60" s="137"/>
      <c r="P60" s="582">
        <v>0.35099999999999998</v>
      </c>
      <c r="Q60" s="583">
        <v>0.17599999999999999</v>
      </c>
      <c r="R60" s="137"/>
      <c r="S60" s="582">
        <v>0.34799999999999998</v>
      </c>
      <c r="T60" s="583">
        <v>0.17399999999999999</v>
      </c>
      <c r="U60" s="137"/>
      <c r="V60" s="582">
        <v>0.35099999999999998</v>
      </c>
      <c r="W60" s="583">
        <v>0.17599999999999999</v>
      </c>
      <c r="X60" s="137"/>
      <c r="Y60" s="582">
        <v>0.33200000000000002</v>
      </c>
      <c r="Z60" s="583">
        <v>0.16600000000000001</v>
      </c>
      <c r="AA60" s="137"/>
      <c r="AB60" s="582">
        <v>0.33</v>
      </c>
      <c r="AC60" s="583">
        <v>0.16500000000000001</v>
      </c>
      <c r="AD60" s="137"/>
      <c r="AE60" s="582">
        <v>0.33200000000000002</v>
      </c>
      <c r="AF60" s="583">
        <v>0.16600000000000001</v>
      </c>
      <c r="AG60" s="137"/>
      <c r="AH60" s="582">
        <v>0.29399999999999998</v>
      </c>
      <c r="AI60" s="583">
        <v>0.14699999999999999</v>
      </c>
      <c r="AJ60" s="137"/>
      <c r="AK60" s="582">
        <v>0.28999999999999998</v>
      </c>
      <c r="AL60" s="583">
        <v>0.14499999999999999</v>
      </c>
      <c r="AM60" s="137"/>
      <c r="AN60" s="582">
        <v>0.28699999999999998</v>
      </c>
      <c r="AO60" s="583">
        <v>0.14299999999999999</v>
      </c>
    </row>
    <row r="61" spans="1:41" s="200" customFormat="1" ht="13.8" thickBot="1" x14ac:dyDescent="0.3">
      <c r="A61" s="512"/>
      <c r="B61" s="514" t="s">
        <v>523</v>
      </c>
      <c r="C61" s="515"/>
      <c r="D61" s="516"/>
      <c r="E61" s="139" t="s">
        <v>497</v>
      </c>
      <c r="F61" s="493" t="s">
        <v>513</v>
      </c>
      <c r="G61" s="495" t="s">
        <v>514</v>
      </c>
      <c r="H61" s="497" t="s">
        <v>515</v>
      </c>
      <c r="I61" s="493" t="s">
        <v>513</v>
      </c>
      <c r="J61" s="495" t="s">
        <v>514</v>
      </c>
      <c r="K61" s="497" t="s">
        <v>515</v>
      </c>
      <c r="L61" s="493" t="s">
        <v>513</v>
      </c>
      <c r="M61" s="495" t="s">
        <v>514</v>
      </c>
      <c r="N61" s="497" t="s">
        <v>515</v>
      </c>
      <c r="O61" s="493" t="s">
        <v>513</v>
      </c>
      <c r="P61" s="495" t="s">
        <v>514</v>
      </c>
      <c r="Q61" s="497" t="s">
        <v>515</v>
      </c>
      <c r="R61" s="493" t="s">
        <v>513</v>
      </c>
      <c r="S61" s="495" t="s">
        <v>514</v>
      </c>
      <c r="T61" s="497" t="s">
        <v>515</v>
      </c>
      <c r="U61" s="493" t="s">
        <v>513</v>
      </c>
      <c r="V61" s="495" t="s">
        <v>514</v>
      </c>
      <c r="W61" s="497" t="s">
        <v>515</v>
      </c>
      <c r="X61" s="493" t="s">
        <v>513</v>
      </c>
      <c r="Y61" s="495" t="s">
        <v>514</v>
      </c>
      <c r="Z61" s="497" t="s">
        <v>515</v>
      </c>
      <c r="AA61" s="493" t="s">
        <v>513</v>
      </c>
      <c r="AB61" s="495" t="s">
        <v>514</v>
      </c>
      <c r="AC61" s="497" t="s">
        <v>515</v>
      </c>
      <c r="AD61" s="493" t="s">
        <v>513</v>
      </c>
      <c r="AE61" s="495" t="s">
        <v>514</v>
      </c>
      <c r="AF61" s="497" t="s">
        <v>515</v>
      </c>
      <c r="AG61" s="493" t="s">
        <v>513</v>
      </c>
      <c r="AH61" s="495" t="s">
        <v>514</v>
      </c>
      <c r="AI61" s="497" t="s">
        <v>515</v>
      </c>
      <c r="AJ61" s="493" t="s">
        <v>513</v>
      </c>
      <c r="AK61" s="495" t="s">
        <v>514</v>
      </c>
      <c r="AL61" s="497" t="s">
        <v>515</v>
      </c>
      <c r="AM61" s="493" t="s">
        <v>513</v>
      </c>
      <c r="AN61" s="495" t="s">
        <v>514</v>
      </c>
      <c r="AO61" s="497" t="s">
        <v>515</v>
      </c>
    </row>
    <row r="62" spans="1:41" s="200" customFormat="1" ht="13.8" thickBot="1" x14ac:dyDescent="0.3">
      <c r="A62" s="513"/>
      <c r="B62" s="517"/>
      <c r="C62" s="518"/>
      <c r="D62" s="519"/>
      <c r="E62" s="140" t="s">
        <v>512</v>
      </c>
      <c r="F62" s="494"/>
      <c r="G62" s="496"/>
      <c r="H62" s="498"/>
      <c r="I62" s="494"/>
      <c r="J62" s="496"/>
      <c r="K62" s="498"/>
      <c r="L62" s="494"/>
      <c r="M62" s="496"/>
      <c r="N62" s="498"/>
      <c r="O62" s="494"/>
      <c r="P62" s="496"/>
      <c r="Q62" s="498"/>
      <c r="R62" s="494"/>
      <c r="S62" s="496"/>
      <c r="T62" s="498"/>
      <c r="U62" s="494"/>
      <c r="V62" s="496"/>
      <c r="W62" s="498"/>
      <c r="X62" s="494"/>
      <c r="Y62" s="496"/>
      <c r="Z62" s="498"/>
      <c r="AA62" s="494"/>
      <c r="AB62" s="496"/>
      <c r="AC62" s="498"/>
      <c r="AD62" s="494"/>
      <c r="AE62" s="496"/>
      <c r="AF62" s="498"/>
      <c r="AG62" s="494"/>
      <c r="AH62" s="496"/>
      <c r="AI62" s="498"/>
      <c r="AJ62" s="494"/>
      <c r="AK62" s="496"/>
      <c r="AL62" s="498"/>
      <c r="AM62" s="494"/>
      <c r="AN62" s="496"/>
      <c r="AO62" s="498"/>
    </row>
    <row r="63" spans="1:41" s="200" customFormat="1" ht="13.8" thickBot="1" x14ac:dyDescent="0.3">
      <c r="A63" s="513"/>
      <c r="B63" s="520"/>
      <c r="C63" s="521"/>
      <c r="D63" s="522"/>
      <c r="E63" s="141" t="s">
        <v>517</v>
      </c>
      <c r="F63" s="142" t="s">
        <v>25</v>
      </c>
      <c r="G63" s="115" t="s">
        <v>518</v>
      </c>
      <c r="H63" s="115" t="s">
        <v>519</v>
      </c>
      <c r="I63" s="142" t="s">
        <v>25</v>
      </c>
      <c r="J63" s="115" t="s">
        <v>518</v>
      </c>
      <c r="K63" s="115" t="s">
        <v>519</v>
      </c>
      <c r="L63" s="142" t="s">
        <v>25</v>
      </c>
      <c r="M63" s="115" t="s">
        <v>518</v>
      </c>
      <c r="N63" s="115" t="s">
        <v>519</v>
      </c>
      <c r="O63" s="142" t="s">
        <v>25</v>
      </c>
      <c r="P63" s="115" t="s">
        <v>518</v>
      </c>
      <c r="Q63" s="115" t="s">
        <v>519</v>
      </c>
      <c r="R63" s="142" t="s">
        <v>25</v>
      </c>
      <c r="S63" s="115" t="s">
        <v>518</v>
      </c>
      <c r="T63" s="115" t="s">
        <v>519</v>
      </c>
      <c r="U63" s="142" t="s">
        <v>25</v>
      </c>
      <c r="V63" s="115" t="s">
        <v>518</v>
      </c>
      <c r="W63" s="115" t="s">
        <v>519</v>
      </c>
      <c r="X63" s="142" t="s">
        <v>25</v>
      </c>
      <c r="Y63" s="115" t="s">
        <v>518</v>
      </c>
      <c r="Z63" s="115" t="s">
        <v>519</v>
      </c>
      <c r="AA63" s="142" t="s">
        <v>25</v>
      </c>
      <c r="AB63" s="115" t="s">
        <v>518</v>
      </c>
      <c r="AC63" s="115" t="s">
        <v>519</v>
      </c>
      <c r="AD63" s="142" t="s">
        <v>25</v>
      </c>
      <c r="AE63" s="115" t="s">
        <v>518</v>
      </c>
      <c r="AF63" s="115" t="s">
        <v>519</v>
      </c>
      <c r="AG63" s="142" t="s">
        <v>25</v>
      </c>
      <c r="AH63" s="115" t="s">
        <v>518</v>
      </c>
      <c r="AI63" s="115" t="s">
        <v>519</v>
      </c>
      <c r="AJ63" s="142" t="s">
        <v>25</v>
      </c>
      <c r="AK63" s="115" t="s">
        <v>518</v>
      </c>
      <c r="AL63" s="115" t="s">
        <v>519</v>
      </c>
      <c r="AM63" s="142" t="s">
        <v>25</v>
      </c>
      <c r="AN63" s="115" t="s">
        <v>518</v>
      </c>
      <c r="AO63" s="116" t="s">
        <v>519</v>
      </c>
    </row>
    <row r="64" spans="1:41" s="200" customFormat="1" ht="38.25" customHeight="1" thickBot="1" x14ac:dyDescent="0.3">
      <c r="A64" s="513"/>
      <c r="B64" s="584" t="s">
        <v>1011</v>
      </c>
      <c r="C64" s="585"/>
      <c r="D64" s="586"/>
      <c r="E64" s="132">
        <v>110</v>
      </c>
      <c r="F64" s="118">
        <v>2.0299999999999998</v>
      </c>
      <c r="G64" s="582">
        <v>0.36399999999999999</v>
      </c>
      <c r="H64" s="583">
        <v>0.182</v>
      </c>
      <c r="I64" s="118">
        <v>2.11</v>
      </c>
      <c r="J64" s="582">
        <v>0.378</v>
      </c>
      <c r="K64" s="583">
        <v>0.189</v>
      </c>
      <c r="L64" s="118">
        <v>2.12</v>
      </c>
      <c r="M64" s="582">
        <v>0.38</v>
      </c>
      <c r="N64" s="583">
        <v>0.19</v>
      </c>
      <c r="O64" s="118">
        <v>1.96</v>
      </c>
      <c r="P64" s="582">
        <v>0.35099999999999998</v>
      </c>
      <c r="Q64" s="583">
        <v>0.17599999999999999</v>
      </c>
      <c r="R64" s="118">
        <v>1.94</v>
      </c>
      <c r="S64" s="582">
        <v>0.34799999999999998</v>
      </c>
      <c r="T64" s="583">
        <v>0.17399999999999999</v>
      </c>
      <c r="U64" s="118">
        <v>1.96</v>
      </c>
      <c r="V64" s="582">
        <v>0.35099999999999998</v>
      </c>
      <c r="W64" s="583">
        <v>0.17599999999999999</v>
      </c>
      <c r="X64" s="118">
        <v>1.85</v>
      </c>
      <c r="Y64" s="582">
        <v>0.33200000000000002</v>
      </c>
      <c r="Z64" s="583">
        <v>0.16600000000000001</v>
      </c>
      <c r="AA64" s="118">
        <v>1.84</v>
      </c>
      <c r="AB64" s="582">
        <v>0.33</v>
      </c>
      <c r="AC64" s="583">
        <v>0.16500000000000001</v>
      </c>
      <c r="AD64" s="118">
        <v>1.85</v>
      </c>
      <c r="AE64" s="582">
        <v>0.33200000000000002</v>
      </c>
      <c r="AF64" s="583">
        <v>0.16600000000000001</v>
      </c>
      <c r="AG64" s="118">
        <v>1.64</v>
      </c>
      <c r="AH64" s="582">
        <v>0.29399999999999998</v>
      </c>
      <c r="AI64" s="583">
        <v>0.14699999999999999</v>
      </c>
      <c r="AJ64" s="118">
        <v>1.62</v>
      </c>
      <c r="AK64" s="582">
        <v>0.28999999999999998</v>
      </c>
      <c r="AL64" s="583">
        <v>0.14499999999999999</v>
      </c>
      <c r="AM64" s="118">
        <v>1.6</v>
      </c>
      <c r="AN64" s="582">
        <v>0.28699999999999998</v>
      </c>
      <c r="AO64" s="583">
        <v>0.14299999999999999</v>
      </c>
    </row>
    <row r="65" spans="1:41" s="200" customFormat="1" ht="13.8" thickBot="1" x14ac:dyDescent="0.3">
      <c r="A65" s="513"/>
      <c r="B65" s="529"/>
      <c r="C65" s="532"/>
      <c r="D65" s="533"/>
      <c r="E65" s="134"/>
      <c r="F65" s="123"/>
      <c r="G65" s="124"/>
      <c r="H65" s="122"/>
      <c r="I65" s="123"/>
      <c r="J65" s="124"/>
      <c r="K65" s="122"/>
      <c r="L65" s="123"/>
      <c r="M65" s="124"/>
      <c r="N65" s="122"/>
      <c r="O65" s="123"/>
      <c r="P65" s="124"/>
      <c r="Q65" s="122"/>
      <c r="R65" s="123"/>
      <c r="S65" s="124"/>
      <c r="T65" s="122"/>
      <c r="U65" s="123"/>
      <c r="V65" s="124"/>
      <c r="W65" s="122"/>
      <c r="X65" s="123"/>
      <c r="Y65" s="124"/>
      <c r="Z65" s="122"/>
      <c r="AA65" s="123"/>
      <c r="AB65" s="124"/>
      <c r="AC65" s="122"/>
      <c r="AD65" s="123"/>
      <c r="AE65" s="124"/>
      <c r="AF65" s="122"/>
      <c r="AG65" s="123"/>
      <c r="AH65" s="124"/>
      <c r="AI65" s="122"/>
      <c r="AJ65" s="123"/>
      <c r="AK65" s="124"/>
      <c r="AL65" s="122"/>
      <c r="AM65" s="123"/>
      <c r="AN65" s="124"/>
      <c r="AO65" s="125"/>
    </row>
    <row r="66" spans="1:41" s="200" customFormat="1" ht="13.8" thickBot="1" x14ac:dyDescent="0.3">
      <c r="A66" s="513"/>
      <c r="B66" s="529"/>
      <c r="C66" s="532"/>
      <c r="D66" s="533"/>
      <c r="E66" s="134"/>
      <c r="F66" s="123"/>
      <c r="G66" s="124"/>
      <c r="H66" s="122"/>
      <c r="I66" s="123"/>
      <c r="J66" s="124"/>
      <c r="K66" s="122"/>
      <c r="L66" s="123"/>
      <c r="M66" s="124"/>
      <c r="N66" s="122"/>
      <c r="O66" s="123"/>
      <c r="P66" s="124"/>
      <c r="Q66" s="122"/>
      <c r="R66" s="123"/>
      <c r="S66" s="124"/>
      <c r="T66" s="122"/>
      <c r="U66" s="123"/>
      <c r="V66" s="124"/>
      <c r="W66" s="122"/>
      <c r="X66" s="123"/>
      <c r="Y66" s="124"/>
      <c r="Z66" s="122"/>
      <c r="AA66" s="123"/>
      <c r="AB66" s="124"/>
      <c r="AC66" s="122"/>
      <c r="AD66" s="123"/>
      <c r="AE66" s="124"/>
      <c r="AF66" s="122"/>
      <c r="AG66" s="123"/>
      <c r="AH66" s="124"/>
      <c r="AI66" s="122"/>
      <c r="AJ66" s="123"/>
      <c r="AK66" s="124"/>
      <c r="AL66" s="122"/>
      <c r="AM66" s="123"/>
      <c r="AN66" s="124"/>
      <c r="AO66" s="125"/>
    </row>
    <row r="67" spans="1:41" s="200" customFormat="1" ht="13.8" thickBot="1" x14ac:dyDescent="0.3">
      <c r="A67" s="513"/>
      <c r="B67" s="529"/>
      <c r="C67" s="532"/>
      <c r="D67" s="533"/>
      <c r="E67" s="134"/>
      <c r="F67" s="123"/>
      <c r="G67" s="124"/>
      <c r="H67" s="122"/>
      <c r="I67" s="123"/>
      <c r="J67" s="124"/>
      <c r="K67" s="122"/>
      <c r="L67" s="123"/>
      <c r="M67" s="124"/>
      <c r="N67" s="122"/>
      <c r="O67" s="123"/>
      <c r="P67" s="124"/>
      <c r="Q67" s="122"/>
      <c r="R67" s="123"/>
      <c r="S67" s="124"/>
      <c r="T67" s="122"/>
      <c r="U67" s="123"/>
      <c r="V67" s="124"/>
      <c r="W67" s="122"/>
      <c r="X67" s="123"/>
      <c r="Y67" s="124"/>
      <c r="Z67" s="122"/>
      <c r="AA67" s="123"/>
      <c r="AB67" s="124"/>
      <c r="AC67" s="122"/>
      <c r="AD67" s="123"/>
      <c r="AE67" s="124"/>
      <c r="AF67" s="122"/>
      <c r="AG67" s="123"/>
      <c r="AH67" s="124"/>
      <c r="AI67" s="122"/>
      <c r="AJ67" s="123"/>
      <c r="AK67" s="124"/>
      <c r="AL67" s="122"/>
      <c r="AM67" s="123"/>
      <c r="AN67" s="124"/>
      <c r="AO67" s="125"/>
    </row>
    <row r="68" spans="1:41" s="200" customFormat="1" ht="13.8" thickBot="1" x14ac:dyDescent="0.3">
      <c r="A68" s="513"/>
      <c r="B68" s="529"/>
      <c r="C68" s="532"/>
      <c r="D68" s="533"/>
      <c r="E68" s="134"/>
      <c r="F68" s="123"/>
      <c r="G68" s="124"/>
      <c r="H68" s="122"/>
      <c r="I68" s="123"/>
      <c r="J68" s="124"/>
      <c r="K68" s="122"/>
      <c r="L68" s="123"/>
      <c r="M68" s="124"/>
      <c r="N68" s="122"/>
      <c r="O68" s="123"/>
      <c r="P68" s="124"/>
      <c r="Q68" s="122"/>
      <c r="R68" s="123"/>
      <c r="S68" s="124"/>
      <c r="T68" s="122"/>
      <c r="U68" s="123"/>
      <c r="V68" s="124"/>
      <c r="W68" s="122"/>
      <c r="X68" s="123"/>
      <c r="Y68" s="124"/>
      <c r="Z68" s="122"/>
      <c r="AA68" s="123"/>
      <c r="AB68" s="124"/>
      <c r="AC68" s="122"/>
      <c r="AD68" s="123"/>
      <c r="AE68" s="124"/>
      <c r="AF68" s="122"/>
      <c r="AG68" s="123"/>
      <c r="AH68" s="124"/>
      <c r="AI68" s="122"/>
      <c r="AJ68" s="123"/>
      <c r="AK68" s="124"/>
      <c r="AL68" s="122"/>
      <c r="AM68" s="123"/>
      <c r="AN68" s="124"/>
      <c r="AO68" s="125"/>
    </row>
    <row r="69" spans="1:41" s="200" customFormat="1" ht="13.8" thickBot="1" x14ac:dyDescent="0.3">
      <c r="A69" s="513"/>
      <c r="B69" s="529"/>
      <c r="C69" s="532"/>
      <c r="D69" s="533"/>
      <c r="E69" s="134"/>
      <c r="F69" s="123"/>
      <c r="G69" s="124"/>
      <c r="H69" s="122"/>
      <c r="I69" s="123"/>
      <c r="J69" s="124"/>
      <c r="K69" s="122"/>
      <c r="L69" s="123"/>
      <c r="M69" s="124"/>
      <c r="N69" s="122"/>
      <c r="O69" s="123"/>
      <c r="P69" s="124"/>
      <c r="Q69" s="122"/>
      <c r="R69" s="123"/>
      <c r="S69" s="124"/>
      <c r="T69" s="122"/>
      <c r="U69" s="123"/>
      <c r="V69" s="124"/>
      <c r="W69" s="122"/>
      <c r="X69" s="123"/>
      <c r="Y69" s="124"/>
      <c r="Z69" s="122"/>
      <c r="AA69" s="123"/>
      <c r="AB69" s="124"/>
      <c r="AC69" s="122"/>
      <c r="AD69" s="123"/>
      <c r="AE69" s="124"/>
      <c r="AF69" s="122"/>
      <c r="AG69" s="123"/>
      <c r="AH69" s="124"/>
      <c r="AI69" s="122"/>
      <c r="AJ69" s="123"/>
      <c r="AK69" s="124"/>
      <c r="AL69" s="122"/>
      <c r="AM69" s="123"/>
      <c r="AN69" s="124"/>
      <c r="AO69" s="125"/>
    </row>
    <row r="70" spans="1:41" s="200" customFormat="1" ht="13.8" thickBot="1" x14ac:dyDescent="0.3">
      <c r="A70" s="513"/>
      <c r="B70" s="529"/>
      <c r="C70" s="532"/>
      <c r="D70" s="533"/>
      <c r="E70" s="134"/>
      <c r="F70" s="123"/>
      <c r="G70" s="124"/>
      <c r="H70" s="122"/>
      <c r="I70" s="123"/>
      <c r="J70" s="124"/>
      <c r="K70" s="122"/>
      <c r="L70" s="123"/>
      <c r="M70" s="124"/>
      <c r="N70" s="122"/>
      <c r="O70" s="123"/>
      <c r="P70" s="124"/>
      <c r="Q70" s="122"/>
      <c r="R70" s="123"/>
      <c r="S70" s="124"/>
      <c r="T70" s="122"/>
      <c r="U70" s="123"/>
      <c r="V70" s="124"/>
      <c r="W70" s="122"/>
      <c r="X70" s="123"/>
      <c r="Y70" s="124"/>
      <c r="Z70" s="122"/>
      <c r="AA70" s="123"/>
      <c r="AB70" s="124"/>
      <c r="AC70" s="122"/>
      <c r="AD70" s="123"/>
      <c r="AE70" s="124"/>
      <c r="AF70" s="122"/>
      <c r="AG70" s="123"/>
      <c r="AH70" s="124"/>
      <c r="AI70" s="122"/>
      <c r="AJ70" s="123"/>
      <c r="AK70" s="124"/>
      <c r="AL70" s="122"/>
      <c r="AM70" s="123"/>
      <c r="AN70" s="124"/>
      <c r="AO70" s="125"/>
    </row>
    <row r="71" spans="1:41" s="200" customFormat="1" ht="13.8" thickBot="1" x14ac:dyDescent="0.3">
      <c r="A71" s="513"/>
      <c r="B71" s="529"/>
      <c r="C71" s="532"/>
      <c r="D71" s="533"/>
      <c r="E71" s="134"/>
      <c r="F71" s="123"/>
      <c r="G71" s="124"/>
      <c r="H71" s="122"/>
      <c r="I71" s="123"/>
      <c r="J71" s="124"/>
      <c r="K71" s="122"/>
      <c r="L71" s="123"/>
      <c r="M71" s="124"/>
      <c r="N71" s="122"/>
      <c r="O71" s="123"/>
      <c r="P71" s="124"/>
      <c r="Q71" s="122"/>
      <c r="R71" s="123"/>
      <c r="S71" s="124"/>
      <c r="T71" s="122"/>
      <c r="U71" s="123"/>
      <c r="V71" s="124"/>
      <c r="W71" s="122"/>
      <c r="X71" s="123"/>
      <c r="Y71" s="124"/>
      <c r="Z71" s="122"/>
      <c r="AA71" s="123"/>
      <c r="AB71" s="124"/>
      <c r="AC71" s="122"/>
      <c r="AD71" s="123"/>
      <c r="AE71" s="124"/>
      <c r="AF71" s="122"/>
      <c r="AG71" s="123"/>
      <c r="AH71" s="124"/>
      <c r="AI71" s="122"/>
      <c r="AJ71" s="123"/>
      <c r="AK71" s="124"/>
      <c r="AL71" s="122"/>
      <c r="AM71" s="123"/>
      <c r="AN71" s="124"/>
      <c r="AO71" s="125"/>
    </row>
    <row r="72" spans="1:41" s="200" customFormat="1" ht="13.8" thickBot="1" x14ac:dyDescent="0.3">
      <c r="A72" s="513"/>
      <c r="B72" s="529"/>
      <c r="C72" s="532"/>
      <c r="D72" s="533"/>
      <c r="E72" s="134"/>
      <c r="F72" s="123"/>
      <c r="G72" s="124"/>
      <c r="H72" s="122"/>
      <c r="I72" s="123"/>
      <c r="J72" s="124"/>
      <c r="K72" s="122"/>
      <c r="L72" s="123"/>
      <c r="M72" s="124"/>
      <c r="N72" s="122"/>
      <c r="O72" s="123"/>
      <c r="P72" s="124"/>
      <c r="Q72" s="122"/>
      <c r="R72" s="123"/>
      <c r="S72" s="124"/>
      <c r="T72" s="122"/>
      <c r="U72" s="123"/>
      <c r="V72" s="124"/>
      <c r="W72" s="122"/>
      <c r="X72" s="123"/>
      <c r="Y72" s="124"/>
      <c r="Z72" s="122"/>
      <c r="AA72" s="123"/>
      <c r="AB72" s="124"/>
      <c r="AC72" s="122"/>
      <c r="AD72" s="123"/>
      <c r="AE72" s="124"/>
      <c r="AF72" s="122"/>
      <c r="AG72" s="123"/>
      <c r="AH72" s="124"/>
      <c r="AI72" s="122"/>
      <c r="AJ72" s="123"/>
      <c r="AK72" s="124"/>
      <c r="AL72" s="122"/>
      <c r="AM72" s="123"/>
      <c r="AN72" s="124"/>
      <c r="AO72" s="125"/>
    </row>
    <row r="73" spans="1:41" s="200" customFormat="1" ht="13.8" thickBot="1" x14ac:dyDescent="0.3">
      <c r="A73" s="513"/>
      <c r="B73" s="529"/>
      <c r="C73" s="532"/>
      <c r="D73" s="533"/>
      <c r="E73" s="134"/>
      <c r="F73" s="123"/>
      <c r="G73" s="124"/>
      <c r="H73" s="122"/>
      <c r="I73" s="123"/>
      <c r="J73" s="124"/>
      <c r="K73" s="122"/>
      <c r="L73" s="123"/>
      <c r="M73" s="124"/>
      <c r="N73" s="122"/>
      <c r="O73" s="123"/>
      <c r="P73" s="124"/>
      <c r="Q73" s="122"/>
      <c r="R73" s="123"/>
      <c r="S73" s="124"/>
      <c r="T73" s="122"/>
      <c r="U73" s="123"/>
      <c r="V73" s="124"/>
      <c r="W73" s="122"/>
      <c r="X73" s="123"/>
      <c r="Y73" s="124"/>
      <c r="Z73" s="122"/>
      <c r="AA73" s="123"/>
      <c r="AB73" s="124"/>
      <c r="AC73" s="122"/>
      <c r="AD73" s="123"/>
      <c r="AE73" s="124"/>
      <c r="AF73" s="122"/>
      <c r="AG73" s="123"/>
      <c r="AH73" s="124"/>
      <c r="AI73" s="122"/>
      <c r="AJ73" s="123"/>
      <c r="AK73" s="124"/>
      <c r="AL73" s="122"/>
      <c r="AM73" s="123"/>
      <c r="AN73" s="124"/>
      <c r="AO73" s="125"/>
    </row>
    <row r="74" spans="1:41" s="200" customFormat="1" ht="13.8" thickBot="1" x14ac:dyDescent="0.3">
      <c r="A74" s="476" t="s">
        <v>526</v>
      </c>
      <c r="B74" s="477"/>
      <c r="C74" s="477"/>
      <c r="D74" s="478"/>
      <c r="E74" s="132" t="s">
        <v>1012</v>
      </c>
      <c r="F74" s="150"/>
      <c r="G74" s="151">
        <v>6.6</v>
      </c>
      <c r="H74" s="151"/>
      <c r="I74" s="150"/>
      <c r="J74" s="151">
        <v>6.6</v>
      </c>
      <c r="K74" s="205"/>
      <c r="L74" s="150"/>
      <c r="M74" s="151">
        <v>6.6</v>
      </c>
      <c r="N74" s="151"/>
      <c r="O74" s="150"/>
      <c r="P74" s="151">
        <v>6.6</v>
      </c>
      <c r="Q74" s="205"/>
      <c r="R74" s="150"/>
      <c r="S74" s="151">
        <v>6.6</v>
      </c>
      <c r="T74" s="151"/>
      <c r="U74" s="150"/>
      <c r="V74" s="151">
        <v>6.6</v>
      </c>
      <c r="W74" s="205"/>
      <c r="X74" s="150"/>
      <c r="Y74" s="151">
        <v>6.6</v>
      </c>
      <c r="Z74" s="151"/>
      <c r="AA74" s="150"/>
      <c r="AB74" s="151">
        <v>6.6</v>
      </c>
      <c r="AC74" s="205"/>
      <c r="AD74" s="150"/>
      <c r="AE74" s="151">
        <v>6.6</v>
      </c>
      <c r="AF74" s="151"/>
      <c r="AG74" s="150"/>
      <c r="AH74" s="151">
        <v>6.6</v>
      </c>
      <c r="AI74" s="205"/>
      <c r="AJ74" s="150"/>
      <c r="AK74" s="151">
        <v>6.6</v>
      </c>
      <c r="AL74" s="151"/>
      <c r="AM74" s="150"/>
      <c r="AN74" s="151">
        <v>6.6</v>
      </c>
      <c r="AO74" s="205"/>
    </row>
    <row r="75" spans="1:41" s="200" customFormat="1" ht="13.8" thickBot="1" x14ac:dyDescent="0.3">
      <c r="A75" s="473" t="s">
        <v>528</v>
      </c>
      <c r="B75" s="474"/>
      <c r="C75" s="474"/>
      <c r="D75" s="475"/>
      <c r="E75" s="201"/>
      <c r="F75" s="150"/>
      <c r="G75" s="151"/>
      <c r="H75" s="151"/>
      <c r="I75" s="150"/>
      <c r="J75" s="151"/>
      <c r="K75" s="205"/>
      <c r="L75" s="150"/>
      <c r="M75" s="151"/>
      <c r="N75" s="151"/>
      <c r="O75" s="150"/>
      <c r="P75" s="151"/>
      <c r="Q75" s="205"/>
      <c r="R75" s="150"/>
      <c r="S75" s="151"/>
      <c r="T75" s="151"/>
      <c r="U75" s="150"/>
      <c r="V75" s="151"/>
      <c r="W75" s="205"/>
      <c r="X75" s="150"/>
      <c r="Y75" s="151"/>
      <c r="Z75" s="151"/>
      <c r="AA75" s="150"/>
      <c r="AB75" s="151"/>
      <c r="AC75" s="205"/>
      <c r="AD75" s="150"/>
      <c r="AE75" s="151"/>
      <c r="AF75" s="151"/>
      <c r="AG75" s="150"/>
      <c r="AH75" s="151"/>
      <c r="AI75" s="205"/>
      <c r="AJ75" s="150"/>
      <c r="AK75" s="151"/>
      <c r="AL75" s="151"/>
      <c r="AM75" s="150"/>
      <c r="AN75" s="151"/>
      <c r="AO75" s="205"/>
    </row>
    <row r="76" spans="1:41" s="200" customFormat="1" ht="13.8" thickBot="1" x14ac:dyDescent="0.3">
      <c r="A76" s="487" t="s">
        <v>517</v>
      </c>
      <c r="B76" s="488"/>
      <c r="C76" s="488"/>
      <c r="D76" s="489"/>
      <c r="E76" s="201"/>
      <c r="F76" s="150"/>
      <c r="G76" s="151"/>
      <c r="H76" s="151"/>
      <c r="I76" s="150"/>
      <c r="J76" s="151"/>
      <c r="K76" s="205"/>
      <c r="L76" s="150"/>
      <c r="M76" s="151"/>
      <c r="N76" s="151"/>
      <c r="O76" s="150"/>
      <c r="P76" s="151"/>
      <c r="Q76" s="205"/>
      <c r="R76" s="150"/>
      <c r="S76" s="151"/>
      <c r="T76" s="151"/>
      <c r="U76" s="150"/>
      <c r="V76" s="151"/>
      <c r="W76" s="205"/>
      <c r="X76" s="150"/>
      <c r="Y76" s="151"/>
      <c r="Z76" s="151"/>
      <c r="AA76" s="150"/>
      <c r="AB76" s="151"/>
      <c r="AC76" s="205"/>
      <c r="AD76" s="150"/>
      <c r="AE76" s="151"/>
      <c r="AF76" s="151"/>
      <c r="AG76" s="150"/>
      <c r="AH76" s="151"/>
      <c r="AI76" s="205"/>
      <c r="AJ76" s="150"/>
      <c r="AK76" s="151"/>
      <c r="AL76" s="151"/>
      <c r="AM76" s="150"/>
      <c r="AN76" s="151"/>
      <c r="AO76" s="205"/>
    </row>
    <row r="77" spans="1:41" s="200" customFormat="1" x14ac:dyDescent="0.25">
      <c r="A77" s="476" t="s">
        <v>530</v>
      </c>
      <c r="B77" s="477"/>
      <c r="C77" s="477"/>
      <c r="D77" s="478"/>
      <c r="E77" s="139"/>
      <c r="F77" s="143"/>
      <c r="G77" s="144"/>
      <c r="H77" s="144"/>
      <c r="I77" s="143"/>
      <c r="J77" s="144"/>
      <c r="K77" s="145"/>
      <c r="L77" s="143"/>
      <c r="M77" s="144"/>
      <c r="N77" s="144"/>
      <c r="O77" s="143"/>
      <c r="P77" s="144"/>
      <c r="Q77" s="145"/>
      <c r="R77" s="143"/>
      <c r="S77" s="144"/>
      <c r="T77" s="144"/>
      <c r="U77" s="143"/>
      <c r="V77" s="144"/>
      <c r="W77" s="145"/>
      <c r="X77" s="143"/>
      <c r="Y77" s="144"/>
      <c r="Z77" s="144"/>
      <c r="AA77" s="143"/>
      <c r="AB77" s="144"/>
      <c r="AC77" s="145"/>
      <c r="AD77" s="143"/>
      <c r="AE77" s="144"/>
      <c r="AF77" s="144"/>
      <c r="AG77" s="143"/>
      <c r="AH77" s="144"/>
      <c r="AI77" s="145"/>
      <c r="AJ77" s="143"/>
      <c r="AK77" s="144"/>
      <c r="AL77" s="144"/>
      <c r="AM77" s="143"/>
      <c r="AN77" s="144"/>
      <c r="AO77" s="145"/>
    </row>
    <row r="78" spans="1:41" s="200" customFormat="1" ht="13.8" thickBot="1" x14ac:dyDescent="0.3">
      <c r="A78" s="487" t="s">
        <v>519</v>
      </c>
      <c r="B78" s="488"/>
      <c r="C78" s="488"/>
      <c r="D78" s="489"/>
      <c r="E78" s="146"/>
      <c r="F78" s="147"/>
      <c r="G78" s="148"/>
      <c r="H78" s="148"/>
      <c r="I78" s="147"/>
      <c r="J78" s="148"/>
      <c r="K78" s="149"/>
      <c r="L78" s="147"/>
      <c r="M78" s="148"/>
      <c r="N78" s="148"/>
      <c r="O78" s="147"/>
      <c r="P78" s="148"/>
      <c r="Q78" s="149"/>
      <c r="R78" s="147"/>
      <c r="S78" s="148"/>
      <c r="T78" s="148"/>
      <c r="U78" s="147"/>
      <c r="V78" s="148"/>
      <c r="W78" s="149"/>
      <c r="X78" s="147"/>
      <c r="Y78" s="148"/>
      <c r="Z78" s="148"/>
      <c r="AA78" s="147"/>
      <c r="AB78" s="148"/>
      <c r="AC78" s="149"/>
      <c r="AD78" s="147"/>
      <c r="AE78" s="148"/>
      <c r="AF78" s="148"/>
      <c r="AG78" s="147"/>
      <c r="AH78" s="148"/>
      <c r="AI78" s="149"/>
      <c r="AJ78" s="147"/>
      <c r="AK78" s="148"/>
      <c r="AL78" s="148"/>
      <c r="AM78" s="147"/>
      <c r="AN78" s="148"/>
      <c r="AO78" s="149"/>
    </row>
    <row r="79" spans="1:41" s="200" customFormat="1" x14ac:dyDescent="0.25"/>
    <row r="80" spans="1:41" s="200" customFormat="1" x14ac:dyDescent="0.25"/>
    <row r="81" spans="1:41" ht="15.6" x14ac:dyDescent="0.3">
      <c r="A81" s="200"/>
      <c r="B81" s="107" t="s">
        <v>543</v>
      </c>
      <c r="C81" s="107"/>
      <c r="D81" s="107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 t="s">
        <v>544</v>
      </c>
      <c r="S81" s="107"/>
      <c r="T81" s="107"/>
      <c r="U81" s="107" t="s">
        <v>1013</v>
      </c>
      <c r="V81" s="200"/>
      <c r="W81" s="200"/>
      <c r="X81" s="200"/>
      <c r="Y81" s="200"/>
      <c r="Z81" s="200"/>
      <c r="AA81" s="200"/>
      <c r="AB81" s="200"/>
      <c r="AC81" s="200"/>
      <c r="AD81" s="200"/>
      <c r="AE81" s="200"/>
      <c r="AF81" s="200"/>
      <c r="AG81" s="200"/>
      <c r="AH81" s="200"/>
      <c r="AI81" s="200"/>
      <c r="AJ81" s="200"/>
      <c r="AK81" s="200"/>
      <c r="AL81" s="200"/>
      <c r="AM81" s="200"/>
      <c r="AN81" s="200"/>
      <c r="AO81" s="200"/>
    </row>
    <row r="82" spans="1:41" ht="15.6" x14ac:dyDescent="0.3">
      <c r="A82" s="200"/>
      <c r="B82" s="107" t="s">
        <v>546</v>
      </c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200"/>
      <c r="V82" s="200"/>
      <c r="W82" s="200"/>
      <c r="X82" s="200"/>
      <c r="Y82" s="200"/>
      <c r="Z82" s="200"/>
      <c r="AA82" s="200"/>
      <c r="AB82" s="200"/>
      <c r="AC82" s="200"/>
      <c r="AD82" s="200"/>
      <c r="AE82" s="200"/>
      <c r="AF82" s="200"/>
      <c r="AG82" s="200"/>
      <c r="AH82" s="200"/>
      <c r="AI82" s="200"/>
      <c r="AJ82" s="200"/>
      <c r="AK82" s="200"/>
      <c r="AL82" s="200"/>
      <c r="AM82" s="200"/>
      <c r="AN82" s="200"/>
      <c r="AO82" s="200"/>
    </row>
  </sheetData>
  <mergeCells count="157">
    <mergeCell ref="A76:D76"/>
    <mergeCell ref="A77:D77"/>
    <mergeCell ref="A78:D78"/>
    <mergeCell ref="B70:D70"/>
    <mergeCell ref="B71:D71"/>
    <mergeCell ref="B72:D72"/>
    <mergeCell ref="B73:D73"/>
    <mergeCell ref="A74:D74"/>
    <mergeCell ref="A75:D75"/>
    <mergeCell ref="AL61:AL62"/>
    <mergeCell ref="AM61:AM62"/>
    <mergeCell ref="AN61:AN62"/>
    <mergeCell ref="AO61:AO62"/>
    <mergeCell ref="B64:D64"/>
    <mergeCell ref="B65:D65"/>
    <mergeCell ref="AF61:AF62"/>
    <mergeCell ref="AG61:AG62"/>
    <mergeCell ref="AH61:AH62"/>
    <mergeCell ref="AI61:AI62"/>
    <mergeCell ref="AJ61:AJ62"/>
    <mergeCell ref="AK61:AK62"/>
    <mergeCell ref="Z61:Z62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W61:W62"/>
    <mergeCell ref="X61:X62"/>
    <mergeCell ref="Y61:Y62"/>
    <mergeCell ref="N61:N62"/>
    <mergeCell ref="O61:O62"/>
    <mergeCell ref="P61:P62"/>
    <mergeCell ref="Q61:Q62"/>
    <mergeCell ref="R61:R62"/>
    <mergeCell ref="S61:S62"/>
    <mergeCell ref="H61:H62"/>
    <mergeCell ref="I61:I62"/>
    <mergeCell ref="J61:J62"/>
    <mergeCell ref="K61:K62"/>
    <mergeCell ref="L61:L62"/>
    <mergeCell ref="M61:M62"/>
    <mergeCell ref="B55:B57"/>
    <mergeCell ref="B58:D60"/>
    <mergeCell ref="A61:A73"/>
    <mergeCell ref="B61:D63"/>
    <mergeCell ref="F61:F62"/>
    <mergeCell ref="G61:G62"/>
    <mergeCell ref="B66:D66"/>
    <mergeCell ref="B67:D67"/>
    <mergeCell ref="B68:D68"/>
    <mergeCell ref="B69:D69"/>
    <mergeCell ref="AD43:AF43"/>
    <mergeCell ref="AG43:AI43"/>
    <mergeCell ref="AJ43:AL43"/>
    <mergeCell ref="AM43:AO43"/>
    <mergeCell ref="B44:C44"/>
    <mergeCell ref="B45:C45"/>
    <mergeCell ref="L43:N43"/>
    <mergeCell ref="O43:Q43"/>
    <mergeCell ref="R43:T43"/>
    <mergeCell ref="U43:W43"/>
    <mergeCell ref="X43:Z43"/>
    <mergeCell ref="AA43:AC43"/>
    <mergeCell ref="A41:D41"/>
    <mergeCell ref="A42:D42"/>
    <mergeCell ref="A43:A60"/>
    <mergeCell ref="B43:C43"/>
    <mergeCell ref="F43:H43"/>
    <mergeCell ref="I43:K43"/>
    <mergeCell ref="B46:B48"/>
    <mergeCell ref="D46:D48"/>
    <mergeCell ref="B49:B51"/>
    <mergeCell ref="B52:B54"/>
    <mergeCell ref="B35:D35"/>
    <mergeCell ref="B36:D36"/>
    <mergeCell ref="B37:D37"/>
    <mergeCell ref="A38:D38"/>
    <mergeCell ref="A39:D39"/>
    <mergeCell ref="A40:D40"/>
    <mergeCell ref="AM25:AM26"/>
    <mergeCell ref="AN25:AN26"/>
    <mergeCell ref="AO25:AO26"/>
    <mergeCell ref="B28:D28"/>
    <mergeCell ref="B29:D29"/>
    <mergeCell ref="B30:D30"/>
    <mergeCell ref="AG25:AG26"/>
    <mergeCell ref="AH25:AH26"/>
    <mergeCell ref="AI25:AI26"/>
    <mergeCell ref="AJ25:AJ26"/>
    <mergeCell ref="AK25:AK26"/>
    <mergeCell ref="AL25:AL26"/>
    <mergeCell ref="AA25:AA26"/>
    <mergeCell ref="AB25:AB26"/>
    <mergeCell ref="AC25:AC26"/>
    <mergeCell ref="AD25:AD26"/>
    <mergeCell ref="AE25:AE26"/>
    <mergeCell ref="AF25:AF26"/>
    <mergeCell ref="U25:U26"/>
    <mergeCell ref="V25:V26"/>
    <mergeCell ref="W25:W26"/>
    <mergeCell ref="X25:X26"/>
    <mergeCell ref="Y25:Y26"/>
    <mergeCell ref="Z25:Z26"/>
    <mergeCell ref="O25:O26"/>
    <mergeCell ref="P25:P26"/>
    <mergeCell ref="Q25:Q26"/>
    <mergeCell ref="R25:R26"/>
    <mergeCell ref="S25:S26"/>
    <mergeCell ref="T25:T26"/>
    <mergeCell ref="I25:I26"/>
    <mergeCell ref="J25:J26"/>
    <mergeCell ref="K25:K26"/>
    <mergeCell ref="L25:L26"/>
    <mergeCell ref="M25:M26"/>
    <mergeCell ref="N25:N26"/>
    <mergeCell ref="B22:D24"/>
    <mergeCell ref="A25:A37"/>
    <mergeCell ref="B25:D27"/>
    <mergeCell ref="F25:F26"/>
    <mergeCell ref="G25:G26"/>
    <mergeCell ref="H25:H26"/>
    <mergeCell ref="B31:D31"/>
    <mergeCell ref="B32:D32"/>
    <mergeCell ref="B33:D33"/>
    <mergeCell ref="B34:D34"/>
    <mergeCell ref="B9:C9"/>
    <mergeCell ref="B10:B12"/>
    <mergeCell ref="D10:D12"/>
    <mergeCell ref="B13:B15"/>
    <mergeCell ref="B16:B18"/>
    <mergeCell ref="B19:B21"/>
    <mergeCell ref="AA7:AC7"/>
    <mergeCell ref="AD7:AF7"/>
    <mergeCell ref="AG7:AI7"/>
    <mergeCell ref="AJ7:AL7"/>
    <mergeCell ref="AM7:AO7"/>
    <mergeCell ref="B8:C8"/>
    <mergeCell ref="AH6:AM6"/>
    <mergeCell ref="A7:A24"/>
    <mergeCell ref="B7:C7"/>
    <mergeCell ref="F7:H7"/>
    <mergeCell ref="I7:K7"/>
    <mergeCell ref="L7:N7"/>
    <mergeCell ref="O7:Q7"/>
    <mergeCell ref="R7:T7"/>
    <mergeCell ref="U7:W7"/>
    <mergeCell ref="X7:Z7"/>
    <mergeCell ref="AG1:AO1"/>
    <mergeCell ref="AG2:AO2"/>
    <mergeCell ref="M3:O3"/>
    <mergeCell ref="AG3:AO3"/>
    <mergeCell ref="M4:O4"/>
    <mergeCell ref="A5:AO5"/>
  </mergeCells>
  <printOptions horizontalCentered="1"/>
  <pageMargins left="0.78740157480314965" right="0.39370078740157483" top="0.78740157480314965" bottom="0.78740157480314965" header="0" footer="0"/>
  <pageSetup paperSize="9" scale="4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</vt:i4>
      </vt:variant>
    </vt:vector>
  </HeadingPairs>
  <TitlesOfParts>
    <vt:vector size="14" baseType="lpstr">
      <vt:lpstr>Миасское подразделение</vt:lpstr>
      <vt:lpstr>Южноуральское подразделение</vt:lpstr>
      <vt:lpstr>Карталинское подразделение</vt:lpstr>
      <vt:lpstr>Озерское подразделение</vt:lpstr>
      <vt:lpstr>Верхнеуф. подразделение</vt:lpstr>
      <vt:lpstr>Кыштымское подразделение</vt:lpstr>
      <vt:lpstr>ПС Мех. завод</vt:lpstr>
      <vt:lpstr>ПС УЗРМО</vt:lpstr>
      <vt:lpstr>ПС Тальковая</vt:lpstr>
      <vt:lpstr>ПС Хлебороб</vt:lpstr>
      <vt:lpstr>ПС Стройка 2</vt:lpstr>
      <vt:lpstr>ПС Стройка 4</vt:lpstr>
      <vt:lpstr>'Верхнеуф. подразделение'!Область_печати</vt:lpstr>
      <vt:lpstr>'Кыштымское подразделение'!Область_печати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Пономарев Сергей Геннадьевич</dc:creator>
  <cp:lastModifiedBy>РУКОВОДИТЕЛЬ</cp:lastModifiedBy>
  <cp:lastPrinted>2018-01-19T06:25:59Z</cp:lastPrinted>
  <dcterms:created xsi:type="dcterms:W3CDTF">2015-11-20T08:35:39Z</dcterms:created>
  <dcterms:modified xsi:type="dcterms:W3CDTF">2023-12-20T05:37:50Z</dcterms:modified>
</cp:coreProperties>
</file>